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1 - Chodník na ul.Havlíč..." sheetId="2" r:id="rId2"/>
    <sheet name="02 - Chodník na ul.Tyršov..." sheetId="3" r:id="rId3"/>
    <sheet name="03 - Chodník na ul.Tyršov..." sheetId="4" r:id="rId4"/>
    <sheet name="04 - Chodník na ul. 9.kvě..." sheetId="5" r:id="rId5"/>
    <sheet name="05 - Chodník na ul. 9.kvě..." sheetId="6" r:id="rId6"/>
    <sheet name="06 - Chodník na ul. Štefá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Chodník na ul.Havlíč...'!$C$128:$K$258</definedName>
    <definedName name="_xlnm.Print_Area" localSheetId="1">'01 - Chodník na ul.Havlíč...'!$C$4:$J$76,'01 - Chodník na ul.Havlíč...'!$C$82:$J$110,'01 - Chodník na ul.Havlíč...'!$C$116:$J$258</definedName>
    <definedName name="_xlnm.Print_Titles" localSheetId="1">'01 - Chodník na ul.Havlíč...'!$128:$128</definedName>
    <definedName name="_xlnm._FilterDatabase" localSheetId="2" hidden="1">'02 - Chodník na ul.Tyršov...'!$C$127:$K$222</definedName>
    <definedName name="_xlnm.Print_Area" localSheetId="2">'02 - Chodník na ul.Tyršov...'!$C$4:$J$76,'02 - Chodník na ul.Tyršov...'!$C$82:$J$109,'02 - Chodník na ul.Tyršov...'!$C$115:$J$222</definedName>
    <definedName name="_xlnm.Print_Titles" localSheetId="2">'02 - Chodník na ul.Tyršov...'!$127:$127</definedName>
    <definedName name="_xlnm._FilterDatabase" localSheetId="3" hidden="1">'03 - Chodník na ul.Tyršov...'!$C$129:$K$246</definedName>
    <definedName name="_xlnm.Print_Area" localSheetId="3">'03 - Chodník na ul.Tyršov...'!$C$4:$J$76,'03 - Chodník na ul.Tyršov...'!$C$82:$J$111,'03 - Chodník na ul.Tyršov...'!$C$117:$J$246</definedName>
    <definedName name="_xlnm.Print_Titles" localSheetId="3">'03 - Chodník na ul.Tyršov...'!$129:$129</definedName>
    <definedName name="_xlnm._FilterDatabase" localSheetId="4" hidden="1">'04 - Chodník na ul. 9.kvě...'!$C$128:$K$228</definedName>
    <definedName name="_xlnm.Print_Area" localSheetId="4">'04 - Chodník na ul. 9.kvě...'!$C$4:$J$76,'04 - Chodník na ul. 9.kvě...'!$C$82:$J$110,'04 - Chodník na ul. 9.kvě...'!$C$116:$J$228</definedName>
    <definedName name="_xlnm.Print_Titles" localSheetId="4">'04 - Chodník na ul. 9.kvě...'!$128:$128</definedName>
    <definedName name="_xlnm._FilterDatabase" localSheetId="5" hidden="1">'05 - Chodník na ul. 9.kvě...'!$C$129:$K$246</definedName>
    <definedName name="_xlnm.Print_Area" localSheetId="5">'05 - Chodník na ul. 9.kvě...'!$C$4:$J$76,'05 - Chodník na ul. 9.kvě...'!$C$82:$J$111,'05 - Chodník na ul. 9.kvě...'!$C$117:$J$246</definedName>
    <definedName name="_xlnm.Print_Titles" localSheetId="5">'05 - Chodník na ul. 9.kvě...'!$129:$129</definedName>
    <definedName name="_xlnm._FilterDatabase" localSheetId="6" hidden="1">'06 - Chodník na ul. Štefá...'!$C$129:$K$266</definedName>
    <definedName name="_xlnm.Print_Area" localSheetId="6">'06 - Chodník na ul. Štefá...'!$C$4:$J$76,'06 - Chodník na ul. Štefá...'!$C$82:$J$111,'06 - Chodník na ul. Štefá...'!$C$117:$J$266</definedName>
    <definedName name="_xlnm.Print_Titles" localSheetId="6">'06 - Chodník na ul. Štefá...'!$129:$129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6" r="J37"/>
  <c r="J36"/>
  <c i="1" r="AY99"/>
  <c i="6" r="J35"/>
  <c i="1" r="AX99"/>
  <c i="6"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126"/>
  <c r="J14"/>
  <c r="J12"/>
  <c r="J89"/>
  <c r="E7"/>
  <c r="E120"/>
  <c i="5" r="J166"/>
  <c r="J37"/>
  <c r="J36"/>
  <c i="1" r="AY98"/>
  <c i="5" r="J35"/>
  <c i="1" r="AX98"/>
  <c i="5"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J99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123"/>
  <c r="E7"/>
  <c r="E119"/>
  <c i="4" r="J37"/>
  <c r="J36"/>
  <c i="1" r="AY97"/>
  <c i="4" r="J35"/>
  <c i="1" r="AX97"/>
  <c i="4"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124"/>
  <c r="E7"/>
  <c r="E85"/>
  <c i="3" r="J37"/>
  <c r="J36"/>
  <c i="1" r="AY96"/>
  <c i="3" r="J35"/>
  <c i="1" r="AX96"/>
  <c i="3"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118"/>
  <c i="2" r="J37"/>
  <c r="J36"/>
  <c i="1" r="AY95"/>
  <c i="2" r="J35"/>
  <c i="1" r="AX95"/>
  <c i="2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92"/>
  <c r="J17"/>
  <c r="J15"/>
  <c r="E15"/>
  <c r="F125"/>
  <c r="J14"/>
  <c r="J12"/>
  <c r="J123"/>
  <c r="E7"/>
  <c r="E85"/>
  <c i="1" r="L90"/>
  <c r="AM90"/>
  <c r="AM89"/>
  <c r="L89"/>
  <c r="AM87"/>
  <c r="L87"/>
  <c r="L85"/>
  <c r="L84"/>
  <c i="7" r="BK266"/>
  <c r="J265"/>
  <c r="J263"/>
  <c r="J262"/>
  <c r="J261"/>
  <c r="J260"/>
  <c r="J257"/>
  <c r="J256"/>
  <c r="J254"/>
  <c r="BK251"/>
  <c r="J248"/>
  <c r="BK246"/>
  <c r="BK245"/>
  <c r="J243"/>
  <c r="BK242"/>
  <c r="J239"/>
  <c r="J237"/>
  <c r="J235"/>
  <c r="J231"/>
  <c r="J229"/>
  <c r="J228"/>
  <c r="J213"/>
  <c r="J212"/>
  <c r="BK211"/>
  <c r="BK209"/>
  <c r="BK206"/>
  <c r="BK194"/>
  <c r="J192"/>
  <c r="J190"/>
  <c r="J188"/>
  <c r="J186"/>
  <c r="J183"/>
  <c r="BK182"/>
  <c r="J173"/>
  <c r="BK158"/>
  <c r="BK147"/>
  <c r="BK146"/>
  <c r="J141"/>
  <c r="BK140"/>
  <c r="BK136"/>
  <c r="J135"/>
  <c r="J134"/>
  <c i="6" r="BK243"/>
  <c r="BK242"/>
  <c r="J241"/>
  <c r="J237"/>
  <c r="J234"/>
  <c r="BK228"/>
  <c r="BK223"/>
  <c r="BK222"/>
  <c r="BK219"/>
  <c r="J215"/>
  <c r="BK211"/>
  <c r="BK208"/>
  <c r="J205"/>
  <c r="BK199"/>
  <c r="BK189"/>
  <c r="BK188"/>
  <c r="BK183"/>
  <c r="BK171"/>
  <c r="J168"/>
  <c r="J164"/>
  <c r="BK150"/>
  <c r="BK141"/>
  <c r="J138"/>
  <c r="BK137"/>
  <c i="5" r="BK227"/>
  <c r="BK226"/>
  <c r="J224"/>
  <c r="J222"/>
  <c r="J219"/>
  <c r="BK218"/>
  <c r="BK213"/>
  <c r="BK210"/>
  <c r="BK207"/>
  <c r="BK205"/>
  <c r="J204"/>
  <c r="J201"/>
  <c r="BK199"/>
  <c r="BK198"/>
  <c r="BK193"/>
  <c r="J183"/>
  <c r="J180"/>
  <c r="J179"/>
  <c r="BK178"/>
  <c r="BK169"/>
  <c r="BK168"/>
  <c r="BK141"/>
  <c r="BK136"/>
  <c i="4" r="BK246"/>
  <c r="J246"/>
  <c r="BK245"/>
  <c r="J243"/>
  <c r="J237"/>
  <c r="BK231"/>
  <c r="BK228"/>
  <c r="J225"/>
  <c r="J223"/>
  <c r="BK214"/>
  <c r="BK211"/>
  <c r="J209"/>
  <c r="J200"/>
  <c r="BK196"/>
  <c r="BK188"/>
  <c r="BK181"/>
  <c r="J180"/>
  <c r="BK179"/>
  <c r="BK178"/>
  <c r="BK168"/>
  <c r="J164"/>
  <c r="J150"/>
  <c r="BK138"/>
  <c r="BK134"/>
  <c i="3" r="BK222"/>
  <c r="J221"/>
  <c r="BK220"/>
  <c r="BK219"/>
  <c r="J218"/>
  <c r="J217"/>
  <c r="J216"/>
  <c r="J213"/>
  <c r="BK212"/>
  <c r="BK210"/>
  <c r="J207"/>
  <c r="J199"/>
  <c r="BK193"/>
  <c r="J192"/>
  <c r="BK187"/>
  <c r="BK170"/>
  <c r="BK163"/>
  <c r="BK162"/>
  <c r="BK157"/>
  <c r="J145"/>
  <c r="J139"/>
  <c r="BK138"/>
  <c r="J135"/>
  <c r="BK134"/>
  <c r="J133"/>
  <c r="J132"/>
  <c i="2" r="BK258"/>
  <c r="J258"/>
  <c r="J257"/>
  <c r="J252"/>
  <c r="BK249"/>
  <c r="BK243"/>
  <c r="J240"/>
  <c r="BK236"/>
  <c r="BK235"/>
  <c r="J232"/>
  <c r="BK226"/>
  <c r="J225"/>
  <c r="BK215"/>
  <c r="BK208"/>
  <c r="J206"/>
  <c r="J205"/>
  <c r="J193"/>
  <c r="BK191"/>
  <c r="BK186"/>
  <c r="BK180"/>
  <c r="J173"/>
  <c r="J164"/>
  <c r="BK160"/>
  <c r="J154"/>
  <c r="BK146"/>
  <c r="J145"/>
  <c i="7" r="J266"/>
  <c r="BK265"/>
  <c r="J264"/>
  <c r="BK263"/>
  <c r="BK262"/>
  <c r="BK256"/>
  <c r="J251"/>
  <c r="J246"/>
  <c r="J245"/>
  <c r="BK243"/>
  <c r="J242"/>
  <c r="J240"/>
  <c r="BK239"/>
  <c r="BK237"/>
  <c r="BK235"/>
  <c r="J234"/>
  <c r="BK231"/>
  <c r="BK229"/>
  <c r="BK226"/>
  <c r="BK224"/>
  <c r="J222"/>
  <c r="BK218"/>
  <c r="BK212"/>
  <c r="J211"/>
  <c r="J206"/>
  <c r="BK203"/>
  <c r="J202"/>
  <c r="J201"/>
  <c r="BK198"/>
  <c r="BK188"/>
  <c r="BK186"/>
  <c r="BK184"/>
  <c r="BK183"/>
  <c r="J182"/>
  <c r="J180"/>
  <c r="BK170"/>
  <c r="BK150"/>
  <c r="J145"/>
  <c r="J142"/>
  <c i="6" r="J246"/>
  <c r="BK244"/>
  <c r="BK241"/>
  <c r="J240"/>
  <c r="BK234"/>
  <c r="BK231"/>
  <c r="J228"/>
  <c r="BK226"/>
  <c r="J225"/>
  <c r="J220"/>
  <c r="J217"/>
  <c r="BK215"/>
  <c r="BK214"/>
  <c r="BK198"/>
  <c r="J196"/>
  <c r="BK193"/>
  <c r="BK190"/>
  <c r="J189"/>
  <c r="J181"/>
  <c r="J180"/>
  <c r="BK176"/>
  <c r="J174"/>
  <c r="J170"/>
  <c r="BK168"/>
  <c r="J162"/>
  <c r="BK156"/>
  <c r="J142"/>
  <c r="J141"/>
  <c r="BK138"/>
  <c r="J137"/>
  <c r="J136"/>
  <c r="BK134"/>
  <c r="BK133"/>
  <c i="5" r="BK228"/>
  <c r="J228"/>
  <c r="J227"/>
  <c r="J226"/>
  <c r="BK216"/>
  <c r="J210"/>
  <c r="BK204"/>
  <c r="J195"/>
  <c r="J188"/>
  <c r="BK180"/>
  <c r="BK179"/>
  <c r="J178"/>
  <c r="BK173"/>
  <c r="J158"/>
  <c r="J156"/>
  <c r="BK153"/>
  <c r="J140"/>
  <c r="BK134"/>
  <c r="BK132"/>
  <c i="4" r="J245"/>
  <c r="BK244"/>
  <c r="BK243"/>
  <c r="BK234"/>
  <c r="BK222"/>
  <c r="J220"/>
  <c r="BK219"/>
  <c r="BK217"/>
  <c r="BK215"/>
  <c r="J211"/>
  <c r="BK209"/>
  <c r="BK208"/>
  <c r="BK198"/>
  <c r="J196"/>
  <c r="J193"/>
  <c r="J190"/>
  <c r="BK185"/>
  <c r="J183"/>
  <c r="J176"/>
  <c r="BK172"/>
  <c r="J171"/>
  <c r="BK170"/>
  <c r="J162"/>
  <c r="BK156"/>
  <c r="BK150"/>
  <c r="J141"/>
  <c r="BK136"/>
  <c r="J135"/>
  <c r="J133"/>
  <c i="3" r="BK213"/>
  <c r="J212"/>
  <c r="J210"/>
  <c r="J204"/>
  <c r="J202"/>
  <c r="BK201"/>
  <c r="BK199"/>
  <c r="BK198"/>
  <c r="J189"/>
  <c r="BK183"/>
  <c r="J175"/>
  <c r="J168"/>
  <c r="BK166"/>
  <c r="BK133"/>
  <c i="2" r="BK257"/>
  <c r="BK256"/>
  <c r="BK255"/>
  <c r="BK254"/>
  <c r="BK253"/>
  <c r="BK252"/>
  <c r="J248"/>
  <c r="J246"/>
  <c r="J243"/>
  <c r="BK238"/>
  <c r="J235"/>
  <c r="J227"/>
  <c r="J217"/>
  <c r="J214"/>
  <c r="BK212"/>
  <c r="BK210"/>
  <c r="BK206"/>
  <c r="BK205"/>
  <c r="BK203"/>
  <c r="J196"/>
  <c r="J192"/>
  <c r="J191"/>
  <c r="BK188"/>
  <c r="J176"/>
  <c r="BK175"/>
  <c r="BK154"/>
  <c r="J146"/>
  <c r="J142"/>
  <c r="BK133"/>
  <c i="1" r="AS94"/>
  <c i="7" r="BK264"/>
  <c r="BK261"/>
  <c r="BK260"/>
  <c r="BK257"/>
  <c r="BK254"/>
  <c r="BK248"/>
  <c r="BK240"/>
  <c r="BK234"/>
  <c r="BK228"/>
  <c r="J226"/>
  <c r="J224"/>
  <c r="BK222"/>
  <c r="BK221"/>
  <c r="J218"/>
  <c r="BK213"/>
  <c r="J198"/>
  <c r="BK196"/>
  <c r="J194"/>
  <c r="BK192"/>
  <c r="BK191"/>
  <c r="BK190"/>
  <c r="J184"/>
  <c r="BK180"/>
  <c r="BK172"/>
  <c r="BK164"/>
  <c r="J158"/>
  <c r="J150"/>
  <c r="J147"/>
  <c r="J146"/>
  <c r="BK145"/>
  <c r="BK142"/>
  <c r="BK141"/>
  <c r="J140"/>
  <c r="BK135"/>
  <c r="BK134"/>
  <c r="BK133"/>
  <c i="6" r="J245"/>
  <c r="J236"/>
  <c r="J231"/>
  <c r="BK225"/>
  <c r="J223"/>
  <c r="J222"/>
  <c r="BK220"/>
  <c r="J219"/>
  <c r="J214"/>
  <c r="J211"/>
  <c r="BK209"/>
  <c r="J208"/>
  <c r="BK205"/>
  <c r="J200"/>
  <c r="J199"/>
  <c r="J198"/>
  <c r="J185"/>
  <c r="J183"/>
  <c r="BK180"/>
  <c r="J179"/>
  <c r="BK178"/>
  <c r="BK174"/>
  <c r="J172"/>
  <c r="J171"/>
  <c r="BK170"/>
  <c r="BK162"/>
  <c r="J150"/>
  <c r="BK142"/>
  <c r="BK136"/>
  <c r="BK135"/>
  <c r="J134"/>
  <c i="5" r="BK225"/>
  <c r="BK223"/>
  <c r="BK222"/>
  <c r="J216"/>
  <c r="J213"/>
  <c r="BK208"/>
  <c r="J207"/>
  <c r="J205"/>
  <c r="J199"/>
  <c r="BK195"/>
  <c r="J193"/>
  <c r="BK192"/>
  <c r="J190"/>
  <c r="J175"/>
  <c r="J173"/>
  <c r="J171"/>
  <c r="J170"/>
  <c r="J165"/>
  <c r="J147"/>
  <c r="J141"/>
  <c r="BK140"/>
  <c r="BK137"/>
  <c r="J136"/>
  <c r="BK135"/>
  <c r="J134"/>
  <c r="J133"/>
  <c i="4" r="J244"/>
  <c r="J242"/>
  <c r="BK241"/>
  <c r="BK240"/>
  <c r="J236"/>
  <c r="BK226"/>
  <c r="BK225"/>
  <c r="BK223"/>
  <c r="J219"/>
  <c r="J217"/>
  <c r="J215"/>
  <c r="BK205"/>
  <c r="BK200"/>
  <c r="BK199"/>
  <c r="BK193"/>
  <c r="BK190"/>
  <c r="J189"/>
  <c r="J181"/>
  <c r="J179"/>
  <c r="J174"/>
  <c r="J172"/>
  <c r="BK164"/>
  <c r="BK142"/>
  <c r="BK137"/>
  <c r="J136"/>
  <c r="BK135"/>
  <c r="BK133"/>
  <c i="3" r="J220"/>
  <c r="BK218"/>
  <c r="BK217"/>
  <c r="BK207"/>
  <c r="J201"/>
  <c r="BK195"/>
  <c r="BK192"/>
  <c r="BK189"/>
  <c r="J187"/>
  <c r="BK186"/>
  <c r="J183"/>
  <c r="J178"/>
  <c r="BK175"/>
  <c r="J174"/>
  <c r="BK173"/>
  <c r="J166"/>
  <c r="BK164"/>
  <c r="J163"/>
  <c r="J162"/>
  <c r="J160"/>
  <c r="J157"/>
  <c r="J155"/>
  <c r="BK151"/>
  <c r="BK135"/>
  <c r="BK131"/>
  <c i="2" r="J253"/>
  <c r="BK248"/>
  <c r="J236"/>
  <c r="BK233"/>
  <c r="J229"/>
  <c r="BK227"/>
  <c r="BK225"/>
  <c r="BK222"/>
  <c r="J215"/>
  <c r="J212"/>
  <c r="J210"/>
  <c r="J208"/>
  <c r="BK193"/>
  <c r="J188"/>
  <c r="BK184"/>
  <c r="J182"/>
  <c r="J181"/>
  <c r="BK173"/>
  <c r="J166"/>
  <c r="BK164"/>
  <c r="J160"/>
  <c r="BK142"/>
  <c r="BK141"/>
  <c r="J140"/>
  <c r="BK134"/>
  <c r="J133"/>
  <c r="BK132"/>
  <c i="7" r="J221"/>
  <c r="J209"/>
  <c r="J203"/>
  <c r="BK202"/>
  <c r="BK201"/>
  <c r="J196"/>
  <c r="J191"/>
  <c r="BK173"/>
  <c r="J172"/>
  <c r="J170"/>
  <c r="J164"/>
  <c r="J136"/>
  <c r="J133"/>
  <c i="6" r="BK246"/>
  <c r="BK245"/>
  <c r="J244"/>
  <c r="J243"/>
  <c r="J242"/>
  <c r="BK240"/>
  <c r="BK237"/>
  <c r="BK236"/>
  <c r="J226"/>
  <c r="BK217"/>
  <c r="J209"/>
  <c r="BK200"/>
  <c r="BK196"/>
  <c r="J193"/>
  <c r="J190"/>
  <c r="J188"/>
  <c r="BK185"/>
  <c r="BK181"/>
  <c r="BK179"/>
  <c r="J178"/>
  <c r="J176"/>
  <c r="BK172"/>
  <c r="BK164"/>
  <c r="J156"/>
  <c r="J135"/>
  <c r="J133"/>
  <c i="5" r="J225"/>
  <c r="BK224"/>
  <c r="J223"/>
  <c r="BK219"/>
  <c r="J218"/>
  <c r="J208"/>
  <c r="BK201"/>
  <c r="J198"/>
  <c r="J192"/>
  <c r="BK190"/>
  <c r="BK188"/>
  <c r="BK183"/>
  <c r="BK175"/>
  <c r="BK171"/>
  <c r="BK170"/>
  <c r="J169"/>
  <c r="J168"/>
  <c r="BK165"/>
  <c r="BK158"/>
  <c r="BK156"/>
  <c r="J153"/>
  <c r="BK147"/>
  <c r="J137"/>
  <c r="J135"/>
  <c r="BK133"/>
  <c r="J132"/>
  <c i="4" r="BK242"/>
  <c r="J241"/>
  <c r="J240"/>
  <c r="BK237"/>
  <c r="BK236"/>
  <c r="J234"/>
  <c r="J231"/>
  <c r="J228"/>
  <c r="J226"/>
  <c r="J222"/>
  <c r="BK220"/>
  <c r="J214"/>
  <c r="J208"/>
  <c r="J205"/>
  <c r="J199"/>
  <c r="J198"/>
  <c r="BK189"/>
  <c r="J188"/>
  <c r="J185"/>
  <c r="BK183"/>
  <c r="BK180"/>
  <c r="J178"/>
  <c r="BK176"/>
  <c r="BK174"/>
  <c r="BK171"/>
  <c r="J170"/>
  <c r="J168"/>
  <c r="BK162"/>
  <c r="J156"/>
  <c r="J142"/>
  <c r="BK141"/>
  <c r="J138"/>
  <c r="J137"/>
  <c r="J134"/>
  <c i="3" r="J222"/>
  <c r="BK221"/>
  <c r="J219"/>
  <c r="BK216"/>
  <c r="BK204"/>
  <c r="BK202"/>
  <c r="J198"/>
  <c r="J195"/>
  <c r="J193"/>
  <c r="J186"/>
  <c r="BK178"/>
  <c r="BK174"/>
  <c r="J173"/>
  <c r="J170"/>
  <c r="BK168"/>
  <c r="J164"/>
  <c r="BK160"/>
  <c r="BK155"/>
  <c r="J151"/>
  <c r="BK145"/>
  <c r="BK139"/>
  <c r="J138"/>
  <c r="J134"/>
  <c r="BK132"/>
  <c r="J131"/>
  <c i="2" r="J256"/>
  <c r="J255"/>
  <c r="J254"/>
  <c r="J249"/>
  <c r="BK246"/>
  <c r="BK240"/>
  <c r="J238"/>
  <c r="J233"/>
  <c r="BK232"/>
  <c r="BK229"/>
  <c r="J226"/>
  <c r="J222"/>
  <c r="BK217"/>
  <c r="BK214"/>
  <c r="J203"/>
  <c r="BK196"/>
  <c r="BK192"/>
  <c r="J186"/>
  <c r="J184"/>
  <c r="BK182"/>
  <c r="BK181"/>
  <c r="J180"/>
  <c r="BK176"/>
  <c r="J175"/>
  <c r="BK166"/>
  <c r="BK145"/>
  <c r="J141"/>
  <c r="BK140"/>
  <c r="J134"/>
  <c r="J132"/>
  <c l="1" r="BK131"/>
  <c r="BK174"/>
  <c r="J174"/>
  <c r="J99"/>
  <c r="R174"/>
  <c r="P179"/>
  <c r="P190"/>
  <c r="BK195"/>
  <c r="J195"/>
  <c r="J102"/>
  <c r="T195"/>
  <c r="P204"/>
  <c r="R231"/>
  <c r="P245"/>
  <c r="P244"/>
  <c r="R251"/>
  <c r="R250"/>
  <c i="3" r="T130"/>
  <c r="BK172"/>
  <c r="J172"/>
  <c r="J100"/>
  <c r="T172"/>
  <c r="P177"/>
  <c r="P185"/>
  <c r="R197"/>
  <c r="R209"/>
  <c r="R208"/>
  <c r="P215"/>
  <c r="P214"/>
  <c i="4" r="R132"/>
  <c r="R169"/>
  <c r="P177"/>
  <c r="R192"/>
  <c r="R207"/>
  <c r="R221"/>
  <c r="T233"/>
  <c r="T232"/>
  <c r="R239"/>
  <c r="R238"/>
  <c i="5" r="BK131"/>
  <c r="BK167"/>
  <c r="J167"/>
  <c r="J100"/>
  <c r="BK177"/>
  <c r="J177"/>
  <c r="J101"/>
  <c r="P177"/>
  <c r="R182"/>
  <c r="T191"/>
  <c r="T203"/>
  <c r="R215"/>
  <c r="R214"/>
  <c r="T221"/>
  <c r="T220"/>
  <c i="6" r="R132"/>
  <c r="T169"/>
  <c r="R177"/>
  <c r="R187"/>
  <c r="R192"/>
  <c r="R207"/>
  <c r="R221"/>
  <c r="T221"/>
  <c r="BK233"/>
  <c r="J233"/>
  <c r="J108"/>
  <c r="BK239"/>
  <c r="BK238"/>
  <c r="J238"/>
  <c r="J109"/>
  <c i="2" r="P131"/>
  <c r="BK179"/>
  <c r="J179"/>
  <c r="J100"/>
  <c r="BK190"/>
  <c r="J190"/>
  <c r="J101"/>
  <c r="R190"/>
  <c r="P195"/>
  <c r="R204"/>
  <c r="P231"/>
  <c r="R245"/>
  <c r="R244"/>
  <c r="T251"/>
  <c r="T250"/>
  <c i="3" r="BK130"/>
  <c r="BK161"/>
  <c r="J161"/>
  <c r="J99"/>
  <c r="T161"/>
  <c r="P172"/>
  <c r="T177"/>
  <c r="R185"/>
  <c r="P197"/>
  <c r="T209"/>
  <c r="T208"/>
  <c r="T215"/>
  <c r="T214"/>
  <c i="4" r="BK132"/>
  <c r="J132"/>
  <c r="J98"/>
  <c r="BK169"/>
  <c r="J169"/>
  <c r="J99"/>
  <c r="T192"/>
  <c r="P207"/>
  <c r="P221"/>
  <c r="R233"/>
  <c r="R232"/>
  <c r="T239"/>
  <c r="T238"/>
  <c i="5" r="R131"/>
  <c r="T167"/>
  <c r="R177"/>
  <c r="T182"/>
  <c r="R191"/>
  <c r="P203"/>
  <c r="BK215"/>
  <c r="J215"/>
  <c r="J107"/>
  <c r="BK221"/>
  <c r="BK220"/>
  <c r="J220"/>
  <c r="J108"/>
  <c i="6" r="T132"/>
  <c r="R169"/>
  <c r="T177"/>
  <c r="T187"/>
  <c r="T192"/>
  <c r="T207"/>
  <c r="R233"/>
  <c r="R232"/>
  <c r="R239"/>
  <c r="R238"/>
  <c i="7" r="BK132"/>
  <c r="T132"/>
  <c r="T181"/>
  <c r="BK189"/>
  <c r="J189"/>
  <c r="J101"/>
  <c r="T189"/>
  <c r="P200"/>
  <c r="T200"/>
  <c r="P205"/>
  <c r="T205"/>
  <c r="P220"/>
  <c i="2" r="R131"/>
  <c r="R130"/>
  <c r="R129"/>
  <c r="P174"/>
  <c r="R179"/>
  <c r="T190"/>
  <c r="R195"/>
  <c r="T204"/>
  <c r="T231"/>
  <c r="T245"/>
  <c r="T244"/>
  <c r="P251"/>
  <c r="P250"/>
  <c i="3" r="P130"/>
  <c r="P129"/>
  <c r="P161"/>
  <c r="BK177"/>
  <c r="J177"/>
  <c r="J101"/>
  <c r="BK185"/>
  <c r="J185"/>
  <c r="J102"/>
  <c r="BK197"/>
  <c r="J197"/>
  <c r="J103"/>
  <c r="BK209"/>
  <c r="J209"/>
  <c r="J106"/>
  <c r="R215"/>
  <c r="R214"/>
  <c i="4" r="T132"/>
  <c r="T169"/>
  <c r="R177"/>
  <c r="BK207"/>
  <c r="J207"/>
  <c r="J104"/>
  <c r="BK221"/>
  <c r="J221"/>
  <c r="J105"/>
  <c r="P233"/>
  <c r="P232"/>
  <c r="BK239"/>
  <c r="BK238"/>
  <c r="J238"/>
  <c r="J109"/>
  <c i="5" r="P131"/>
  <c r="P167"/>
  <c r="T177"/>
  <c r="P182"/>
  <c r="P191"/>
  <c r="R203"/>
  <c r="P215"/>
  <c r="P214"/>
  <c r="P221"/>
  <c r="P220"/>
  <c i="6" r="BK132"/>
  <c r="J132"/>
  <c r="J98"/>
  <c r="BK169"/>
  <c r="J169"/>
  <c r="J99"/>
  <c r="BK177"/>
  <c r="J177"/>
  <c r="J101"/>
  <c r="BK187"/>
  <c r="J187"/>
  <c r="J102"/>
  <c r="BK192"/>
  <c r="J192"/>
  <c r="J103"/>
  <c r="BK207"/>
  <c r="J207"/>
  <c r="J104"/>
  <c r="BK221"/>
  <c r="J221"/>
  <c r="J105"/>
  <c r="P233"/>
  <c r="P232"/>
  <c r="P239"/>
  <c r="P238"/>
  <c i="7" r="R132"/>
  <c r="P181"/>
  <c r="R220"/>
  <c r="BK241"/>
  <c r="J241"/>
  <c r="J105"/>
  <c r="P241"/>
  <c r="T241"/>
  <c r="R253"/>
  <c r="R252"/>
  <c r="P259"/>
  <c r="P258"/>
  <c i="2" r="T131"/>
  <c r="T130"/>
  <c r="T129"/>
  <c r="T174"/>
  <c r="T179"/>
  <c r="BK204"/>
  <c r="J204"/>
  <c r="J103"/>
  <c r="BK231"/>
  <c r="J231"/>
  <c r="J104"/>
  <c r="BK245"/>
  <c r="J245"/>
  <c r="J107"/>
  <c r="BK251"/>
  <c r="J251"/>
  <c r="J109"/>
  <c i="3" r="R130"/>
  <c r="R129"/>
  <c r="R128"/>
  <c r="R161"/>
  <c r="R172"/>
  <c r="R177"/>
  <c r="T185"/>
  <c r="T197"/>
  <c r="P209"/>
  <c r="P208"/>
  <c r="BK215"/>
  <c r="J215"/>
  <c r="J108"/>
  <c i="4" r="P132"/>
  <c r="P169"/>
  <c r="BK177"/>
  <c r="J177"/>
  <c r="J101"/>
  <c r="T177"/>
  <c r="BK187"/>
  <c r="J187"/>
  <c r="J102"/>
  <c r="P187"/>
  <c r="R187"/>
  <c r="T187"/>
  <c r="BK192"/>
  <c r="J192"/>
  <c r="J103"/>
  <c r="P192"/>
  <c r="T207"/>
  <c r="T221"/>
  <c r="BK233"/>
  <c r="J233"/>
  <c r="J108"/>
  <c r="P239"/>
  <c r="P238"/>
  <c i="5" r="T131"/>
  <c r="T130"/>
  <c r="R167"/>
  <c r="BK182"/>
  <c r="J182"/>
  <c r="J102"/>
  <c r="BK191"/>
  <c r="J191"/>
  <c r="J103"/>
  <c r="BK203"/>
  <c r="J203"/>
  <c r="J104"/>
  <c r="T215"/>
  <c r="T214"/>
  <c r="R221"/>
  <c r="R220"/>
  <c i="6" r="P132"/>
  <c r="P169"/>
  <c r="P177"/>
  <c r="P187"/>
  <c r="P192"/>
  <c r="P207"/>
  <c r="P221"/>
  <c r="T233"/>
  <c r="T232"/>
  <c r="T239"/>
  <c r="T238"/>
  <c i="7" r="P132"/>
  <c r="P131"/>
  <c r="BK181"/>
  <c r="J181"/>
  <c r="J99"/>
  <c r="R181"/>
  <c r="P189"/>
  <c r="R189"/>
  <c r="BK200"/>
  <c r="J200"/>
  <c r="J102"/>
  <c r="R200"/>
  <c r="BK205"/>
  <c r="J205"/>
  <c r="J103"/>
  <c r="R205"/>
  <c r="BK220"/>
  <c r="J220"/>
  <c r="J104"/>
  <c r="T220"/>
  <c r="R241"/>
  <c r="BK253"/>
  <c r="BK252"/>
  <c r="J252"/>
  <c r="J107"/>
  <c r="P253"/>
  <c r="P252"/>
  <c r="T253"/>
  <c r="T252"/>
  <c r="BK259"/>
  <c r="J259"/>
  <c r="J110"/>
  <c r="R259"/>
  <c r="R258"/>
  <c r="T259"/>
  <c r="T258"/>
  <c i="2" r="J91"/>
  <c r="BE164"/>
  <c r="BE166"/>
  <c r="BE180"/>
  <c r="BE186"/>
  <c r="BE188"/>
  <c r="BE205"/>
  <c r="BE206"/>
  <c r="BE214"/>
  <c r="BE243"/>
  <c r="BE252"/>
  <c r="BE257"/>
  <c i="3" r="E85"/>
  <c r="J89"/>
  <c r="J92"/>
  <c r="F124"/>
  <c r="BE160"/>
  <c r="BE162"/>
  <c r="BE189"/>
  <c r="BE195"/>
  <c r="BE198"/>
  <c r="BE207"/>
  <c r="BE213"/>
  <c r="BE219"/>
  <c i="4" r="J91"/>
  <c r="E120"/>
  <c r="BE134"/>
  <c r="BE135"/>
  <c r="BE142"/>
  <c r="BE164"/>
  <c r="BE170"/>
  <c r="BE193"/>
  <c r="BE199"/>
  <c r="BE208"/>
  <c r="BE214"/>
  <c r="BE215"/>
  <c r="BE243"/>
  <c r="BE244"/>
  <c i="5" r="J89"/>
  <c r="F92"/>
  <c r="J125"/>
  <c r="BE135"/>
  <c r="BE137"/>
  <c r="BE173"/>
  <c r="BE180"/>
  <c r="BE204"/>
  <c r="BE213"/>
  <c r="BE226"/>
  <c i="6" r="F91"/>
  <c r="J92"/>
  <c r="J126"/>
  <c r="BE133"/>
  <c r="BE136"/>
  <c r="BE142"/>
  <c r="BE156"/>
  <c r="BE168"/>
  <c r="BE170"/>
  <c r="BE176"/>
  <c r="BE198"/>
  <c r="BE200"/>
  <c r="BE205"/>
  <c r="BE211"/>
  <c r="BE220"/>
  <c r="BE226"/>
  <c r="BE228"/>
  <c r="BE231"/>
  <c r="BE245"/>
  <c r="BE246"/>
  <c r="BK230"/>
  <c r="J230"/>
  <c r="J106"/>
  <c i="7" r="E85"/>
  <c r="F91"/>
  <c r="BE133"/>
  <c r="BE140"/>
  <c r="BE141"/>
  <c r="BE146"/>
  <c r="BE147"/>
  <c r="BE150"/>
  <c r="BE180"/>
  <c r="BE211"/>
  <c r="BE213"/>
  <c r="BE222"/>
  <c r="BE266"/>
  <c i="2" r="F91"/>
  <c r="E119"/>
  <c r="F126"/>
  <c r="BE145"/>
  <c r="BE146"/>
  <c r="BE154"/>
  <c r="BE175"/>
  <c r="BE176"/>
  <c r="BE181"/>
  <c r="BE193"/>
  <c r="BE196"/>
  <c r="BE203"/>
  <c r="BE208"/>
  <c r="BE212"/>
  <c r="BE226"/>
  <c r="BE233"/>
  <c r="BE238"/>
  <c r="BE240"/>
  <c r="BE246"/>
  <c r="BE248"/>
  <c r="BE254"/>
  <c r="BE256"/>
  <c i="3" r="J91"/>
  <c r="BE132"/>
  <c r="BE133"/>
  <c r="BE135"/>
  <c r="BE163"/>
  <c r="BE168"/>
  <c r="BE187"/>
  <c r="BE192"/>
  <c r="BE199"/>
  <c r="BE210"/>
  <c r="BE212"/>
  <c r="BK206"/>
  <c r="J206"/>
  <c r="J104"/>
  <c i="4" r="F91"/>
  <c r="J92"/>
  <c r="F127"/>
  <c r="BE133"/>
  <c r="BE138"/>
  <c r="BE150"/>
  <c r="BE168"/>
  <c r="BE174"/>
  <c r="BE176"/>
  <c r="BE181"/>
  <c r="BE183"/>
  <c r="BE185"/>
  <c r="BE196"/>
  <c r="BE209"/>
  <c r="BE219"/>
  <c r="BE220"/>
  <c r="BE228"/>
  <c r="BE231"/>
  <c r="BE234"/>
  <c r="BE237"/>
  <c r="BE242"/>
  <c r="BE245"/>
  <c r="BK175"/>
  <c r="J175"/>
  <c r="J100"/>
  <c r="BK230"/>
  <c r="J230"/>
  <c r="J106"/>
  <c i="5" r="E85"/>
  <c r="BE147"/>
  <c r="BE156"/>
  <c r="BE183"/>
  <c r="BE195"/>
  <c r="BE201"/>
  <c r="BE205"/>
  <c r="BE216"/>
  <c r="BE219"/>
  <c r="BE224"/>
  <c r="BE225"/>
  <c r="BK212"/>
  <c r="J212"/>
  <c r="J105"/>
  <c i="6" r="E85"/>
  <c r="BE137"/>
  <c r="BE138"/>
  <c r="BE141"/>
  <c r="BE150"/>
  <c r="BE174"/>
  <c r="BE190"/>
  <c r="BE193"/>
  <c r="BE214"/>
  <c r="BE215"/>
  <c r="BE234"/>
  <c r="BE240"/>
  <c r="BE241"/>
  <c r="BE243"/>
  <c i="7" r="J92"/>
  <c r="BE182"/>
  <c r="BE183"/>
  <c r="BE184"/>
  <c r="BE186"/>
  <c r="BE188"/>
  <c r="BE194"/>
  <c r="BE202"/>
  <c r="BE203"/>
  <c r="BE209"/>
  <c r="BE226"/>
  <c r="BE228"/>
  <c r="BE229"/>
  <c r="BE231"/>
  <c r="BE235"/>
  <c r="BE239"/>
  <c r="BE240"/>
  <c r="BE242"/>
  <c r="BE246"/>
  <c r="BE263"/>
  <c i="2" r="J89"/>
  <c r="J126"/>
  <c r="BE134"/>
  <c r="BE160"/>
  <c r="BE184"/>
  <c r="BE191"/>
  <c r="BE215"/>
  <c r="BE222"/>
  <c r="BE225"/>
  <c r="BE229"/>
  <c r="BE232"/>
  <c r="BE235"/>
  <c r="BE236"/>
  <c r="BE249"/>
  <c r="BK242"/>
  <c r="J242"/>
  <c r="J105"/>
  <c i="3" r="F125"/>
  <c r="BE131"/>
  <c r="BE134"/>
  <c r="BE138"/>
  <c r="BE139"/>
  <c r="BE145"/>
  <c r="BE151"/>
  <c r="BE155"/>
  <c r="BE157"/>
  <c r="BE170"/>
  <c r="BE186"/>
  <c r="BE193"/>
  <c r="BE204"/>
  <c r="BE216"/>
  <c r="BE217"/>
  <c r="BE218"/>
  <c r="BE220"/>
  <c r="BE221"/>
  <c i="4" r="J89"/>
  <c r="BE137"/>
  <c r="BE141"/>
  <c r="BE162"/>
  <c r="BE178"/>
  <c r="BE179"/>
  <c r="BE180"/>
  <c r="BE188"/>
  <c r="BE200"/>
  <c r="BE211"/>
  <c r="BE223"/>
  <c r="BE226"/>
  <c r="BE236"/>
  <c i="5" r="J92"/>
  <c r="BE133"/>
  <c r="BE136"/>
  <c r="BE140"/>
  <c r="BE141"/>
  <c r="BE158"/>
  <c r="BE168"/>
  <c r="BE169"/>
  <c r="BE179"/>
  <c r="BE190"/>
  <c r="BE192"/>
  <c r="BE193"/>
  <c r="BE198"/>
  <c r="BE199"/>
  <c r="BE207"/>
  <c r="BE210"/>
  <c r="BE218"/>
  <c r="BE222"/>
  <c r="BE223"/>
  <c r="BE227"/>
  <c r="BE228"/>
  <c i="6" r="F92"/>
  <c r="J124"/>
  <c r="BE171"/>
  <c r="BE178"/>
  <c r="BE181"/>
  <c r="BE185"/>
  <c r="BE188"/>
  <c r="BE199"/>
  <c r="BE208"/>
  <c r="BE209"/>
  <c r="BE217"/>
  <c r="BE219"/>
  <c r="BE222"/>
  <c r="BE223"/>
  <c r="BE236"/>
  <c r="BE237"/>
  <c r="BE242"/>
  <c i="7" r="J91"/>
  <c r="BE134"/>
  <c r="BE135"/>
  <c r="BE136"/>
  <c r="BE145"/>
  <c r="BE158"/>
  <c r="BE172"/>
  <c r="BE190"/>
  <c r="BE191"/>
  <c r="BE196"/>
  <c r="BE206"/>
  <c r="BE221"/>
  <c r="BE234"/>
  <c r="BE237"/>
  <c r="BE248"/>
  <c r="BE257"/>
  <c r="BE261"/>
  <c r="BK250"/>
  <c r="J250"/>
  <c r="J106"/>
  <c i="2" r="BE132"/>
  <c r="BE133"/>
  <c r="BE140"/>
  <c r="BE141"/>
  <c r="BE142"/>
  <c r="BE173"/>
  <c r="BE182"/>
  <c r="BE192"/>
  <c r="BE210"/>
  <c r="BE217"/>
  <c r="BE227"/>
  <c r="BE253"/>
  <c r="BE255"/>
  <c r="BE258"/>
  <c i="3" r="BE164"/>
  <c r="BE166"/>
  <c r="BE173"/>
  <c r="BE174"/>
  <c r="BE175"/>
  <c r="BE178"/>
  <c r="BE183"/>
  <c r="BE201"/>
  <c r="BE202"/>
  <c r="BE222"/>
  <c i="4" r="BE136"/>
  <c r="BE156"/>
  <c r="BE171"/>
  <c r="BE172"/>
  <c r="BE189"/>
  <c r="BE190"/>
  <c r="BE198"/>
  <c r="BE205"/>
  <c r="BE217"/>
  <c r="BE222"/>
  <c r="BE225"/>
  <c r="BE240"/>
  <c r="BE241"/>
  <c r="BE246"/>
  <c i="5" r="F91"/>
  <c r="BE132"/>
  <c r="BE134"/>
  <c r="BE153"/>
  <c r="BE165"/>
  <c r="BE170"/>
  <c r="BE171"/>
  <c r="BE175"/>
  <c r="BE178"/>
  <c r="BE188"/>
  <c r="BE208"/>
  <c i="6" r="BE134"/>
  <c r="BE135"/>
  <c r="BE162"/>
  <c r="BE164"/>
  <c r="BE172"/>
  <c r="BE179"/>
  <c r="BE180"/>
  <c r="BE183"/>
  <c r="BE189"/>
  <c r="BE196"/>
  <c r="BE225"/>
  <c r="BE244"/>
  <c r="BK175"/>
  <c r="J175"/>
  <c r="J100"/>
  <c i="7" r="J89"/>
  <c r="F92"/>
  <c r="BE142"/>
  <c r="BE164"/>
  <c r="BE170"/>
  <c r="BE173"/>
  <c r="BE192"/>
  <c r="BE198"/>
  <c r="BE201"/>
  <c r="BE212"/>
  <c r="BE218"/>
  <c r="BE224"/>
  <c r="BE243"/>
  <c r="BE245"/>
  <c r="BE251"/>
  <c r="BE254"/>
  <c r="BE256"/>
  <c r="BE260"/>
  <c r="BE262"/>
  <c r="BE264"/>
  <c r="BE265"/>
  <c r="BK187"/>
  <c r="J187"/>
  <c r="J100"/>
  <c i="2" r="F34"/>
  <c i="1" r="BA95"/>
  <c i="3" r="F37"/>
  <c i="1" r="BD96"/>
  <c i="6" r="J34"/>
  <c i="1" r="AW99"/>
  <c i="6" r="F37"/>
  <c i="1" r="BD99"/>
  <c i="2" r="F35"/>
  <c i="1" r="BB95"/>
  <c i="4" r="F36"/>
  <c i="1" r="BC97"/>
  <c i="6" r="F35"/>
  <c i="1" r="BB99"/>
  <c i="6" r="F36"/>
  <c i="1" r="BC99"/>
  <c i="3" r="F34"/>
  <c i="1" r="BA96"/>
  <c i="5" r="F35"/>
  <c i="1" r="BB98"/>
  <c i="2" r="J34"/>
  <c i="1" r="AW95"/>
  <c i="3" r="J34"/>
  <c i="1" r="AW96"/>
  <c i="6" r="F34"/>
  <c i="1" r="BA99"/>
  <c i="7" r="J34"/>
  <c i="1" r="AW100"/>
  <c i="2" r="F37"/>
  <c i="1" r="BD95"/>
  <c i="4" r="F34"/>
  <c i="1" r="BA97"/>
  <c i="3" r="F36"/>
  <c i="1" r="BC96"/>
  <c i="7" r="F36"/>
  <c i="1" r="BC100"/>
  <c i="5" r="J34"/>
  <c i="1" r="AW98"/>
  <c i="5" r="F34"/>
  <c i="1" r="BA98"/>
  <c i="4" r="F37"/>
  <c i="1" r="BD97"/>
  <c i="2" r="F36"/>
  <c i="1" r="BC95"/>
  <c i="4" r="J34"/>
  <c i="1" r="AW97"/>
  <c i="5" r="F36"/>
  <c i="1" r="BC98"/>
  <c i="7" r="F34"/>
  <c i="1" r="BA100"/>
  <c i="3" r="F35"/>
  <c i="1" r="BB96"/>
  <c i="7" r="F35"/>
  <c i="1" r="BB100"/>
  <c i="4" r="F35"/>
  <c i="1" r="BB97"/>
  <c i="5" r="F37"/>
  <c i="1" r="BD98"/>
  <c i="7" r="F37"/>
  <c i="1" r="BD100"/>
  <c i="5" l="1" r="P130"/>
  <c r="P129"/>
  <c i="1" r="AU98"/>
  <c i="4" r="T131"/>
  <c r="T130"/>
  <c i="3" r="T129"/>
  <c r="T128"/>
  <c i="7" r="P130"/>
  <c i="1" r="AU100"/>
  <c i="6" r="P131"/>
  <c r="P130"/>
  <c i="1" r="AU99"/>
  <c i="3" r="P128"/>
  <c i="1" r="AU96"/>
  <c i="6" r="R131"/>
  <c r="R130"/>
  <c i="5" r="T129"/>
  <c i="4" r="P131"/>
  <c r="P130"/>
  <c i="1" r="AU97"/>
  <c i="7" r="R131"/>
  <c r="R130"/>
  <c r="BK131"/>
  <c r="J131"/>
  <c r="J97"/>
  <c i="6" r="T131"/>
  <c r="T130"/>
  <c i="5" r="R130"/>
  <c r="R129"/>
  <c i="2" r="P130"/>
  <c r="P129"/>
  <c i="1" r="AU95"/>
  <c i="2" r="BK130"/>
  <c r="J130"/>
  <c r="J97"/>
  <c i="7" r="T131"/>
  <c r="T130"/>
  <c i="3" r="BK129"/>
  <c i="5" r="BK130"/>
  <c r="J130"/>
  <c r="J97"/>
  <c i="4" r="R131"/>
  <c r="R130"/>
  <c i="2" r="J131"/>
  <c r="J98"/>
  <c r="BK250"/>
  <c r="J250"/>
  <c r="J108"/>
  <c i="3" r="BK208"/>
  <c r="J208"/>
  <c r="J105"/>
  <c r="BK214"/>
  <c r="J214"/>
  <c r="J107"/>
  <c i="4" r="BK131"/>
  <c r="J131"/>
  <c r="J97"/>
  <c i="5" r="J131"/>
  <c r="J98"/>
  <c r="BK214"/>
  <c r="J214"/>
  <c r="J106"/>
  <c i="6" r="BK232"/>
  <c r="J232"/>
  <c r="J107"/>
  <c r="J239"/>
  <c r="J110"/>
  <c i="3" r="J130"/>
  <c r="J98"/>
  <c i="5" r="J221"/>
  <c r="J109"/>
  <c i="6" r="BK131"/>
  <c r="J131"/>
  <c r="J97"/>
  <c i="7" r="J132"/>
  <c r="J98"/>
  <c i="4" r="BK232"/>
  <c r="J232"/>
  <c r="J107"/>
  <c r="J239"/>
  <c r="J110"/>
  <c i="7" r="J253"/>
  <c r="J108"/>
  <c r="BK258"/>
  <c r="J258"/>
  <c r="J109"/>
  <c i="2" r="BK244"/>
  <c r="J244"/>
  <c r="J106"/>
  <c r="J33"/>
  <c i="1" r="AV95"/>
  <c r="AT95"/>
  <c i="2" r="F33"/>
  <c i="1" r="AZ95"/>
  <c i="4" r="F33"/>
  <c i="1" r="AZ97"/>
  <c i="7" r="J33"/>
  <c i="1" r="AV100"/>
  <c r="AT100"/>
  <c r="BB94"/>
  <c r="AX94"/>
  <c i="4" r="J33"/>
  <c i="1" r="AV97"/>
  <c r="AT97"/>
  <c r="BA94"/>
  <c r="AW94"/>
  <c r="AK30"/>
  <c i="3" r="F33"/>
  <c i="1" r="AZ96"/>
  <c i="6" r="F33"/>
  <c i="1" r="AZ99"/>
  <c r="BD94"/>
  <c r="W33"/>
  <c i="5" r="J33"/>
  <c i="1" r="AV98"/>
  <c r="AT98"/>
  <c i="5" r="F33"/>
  <c i="1" r="AZ98"/>
  <c i="6" r="J33"/>
  <c i="1" r="AV99"/>
  <c r="AT99"/>
  <c r="BC94"/>
  <c r="AY94"/>
  <c i="3" r="J33"/>
  <c i="1" r="AV96"/>
  <c r="AT96"/>
  <c i="7" r="F33"/>
  <c i="1" r="AZ100"/>
  <c i="3" l="1" r="BK128"/>
  <c r="J128"/>
  <c r="J96"/>
  <c i="6" r="BK130"/>
  <c r="J130"/>
  <c r="J96"/>
  <c i="2" r="BK129"/>
  <c r="J129"/>
  <c r="J96"/>
  <c i="3" r="J129"/>
  <c r="J97"/>
  <c i="4" r="BK130"/>
  <c r="J130"/>
  <c r="J96"/>
  <c i="5" r="BK129"/>
  <c r="J129"/>
  <c r="J96"/>
  <c i="7" r="BK130"/>
  <c r="J130"/>
  <c r="J96"/>
  <c i="1" r="AZ94"/>
  <c r="AV94"/>
  <c r="AK29"/>
  <c r="AU94"/>
  <c r="W30"/>
  <c r="W31"/>
  <c r="W32"/>
  <c i="2" l="1" r="J30"/>
  <c i="1" r="AG95"/>
  <c r="AN95"/>
  <c i="4" r="J30"/>
  <c i="1" r="AG97"/>
  <c r="AN97"/>
  <c r="AT94"/>
  <c i="3" r="J30"/>
  <c i="1" r="AG96"/>
  <c r="AN96"/>
  <c i="7" r="J30"/>
  <c i="1" r="AG100"/>
  <c r="AN100"/>
  <c r="W29"/>
  <c i="5" r="J30"/>
  <c i="1" r="AG98"/>
  <c r="AN98"/>
  <c i="6" r="J30"/>
  <c i="1" r="AG99"/>
  <c r="AN99"/>
  <c i="2" l="1" r="J39"/>
  <c i="7" r="J39"/>
  <c i="4" r="J39"/>
  <c i="5" r="J39"/>
  <c i="3" r="J39"/>
  <c i="6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<sst xmlns="http://schemas.openxmlformats.org/spreadsheetml/2006/main">
  <si>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</si>
  <si>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</si>
  <si>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</si>
  <si>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</si>
  <si>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{2eb02385-358a-4951-b50b-611e81b49bfc}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</si>
  <si>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</si>
  <si>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</si>
  <si>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</si>
  <si>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</si>
  <si>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</si>
  <si>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</si>
  <si>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</si>
  <si>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</si>
  <si>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</si>
  <si>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</si>
  <si>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</si>
  <si>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</si>
  <si>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na chodnících v ul.Havlíčkova, Tyršova, 9.května, Štefánikova, Rajhrad</t>
  </si>
  <si>
    <t>KSO:</t>
  </si>
  <si>
    <t>CC-CZ:</t>
  </si>
  <si>
    <t>Místo:</t>
  </si>
  <si>
    <t xml:space="preserve"> </t>
  </si>
  <si>
    <t>Datum:</t>
  </si>
  <si>
    <t>7. 5. 2021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</si>
  <si>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</si>
  <si>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</si>
  <si>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</si>
  <si>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</si>
  <si>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</si>
  <si>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</si>
  <si>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</si>
  <si>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</si>
  <si>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</si>
  <si>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</si>
  <si>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</si>
  <si>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</si>
  <si>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</si>
  <si>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</si>
  <si>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</si>
  <si>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</si>
  <si>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</si>
  <si>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</si>
  <si>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</si>
  <si>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</si>
  <si>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</si>
  <si>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</si>
  <si>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</si>
  <si>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</si>
  <si>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</si>
  <si>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</si>
  <si>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</si>
  <si>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</si>
  <si>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</si>
  <si>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</si>
  <si>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</si>
  <si>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</si>
  <si>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</si>
  <si>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</si>
  <si>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</si>
  <si>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</si>
  <si>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</si>
  <si>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</si>
  <si>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</si>
  <si>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</si>
  <si>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</si>
  <si>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</si>
  <si>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</si>
  <si>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</si>
  <si>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</si>
  <si>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</si>
  <si>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</si>
  <si>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</si>
  <si>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</si>
  <si>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</si>
  <si>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</si>
  <si>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</si>
  <si>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</si>
  <si>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</si>
  <si>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</si>
  <si>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 na ul.Havlíčkova</t>
  </si>
  <si>
    <t>STA</t>
  </si>
  <si>
    <t>1</t>
  </si>
  <si>
    <t>{27b313e1-b757-40b1-a110-b4a55f0d7fc0}</t>
  </si>
  <si>
    <t>2</t>
  </si>
  <si>
    <t>02</t>
  </si>
  <si>
    <t>Chodník na ul.Tyršova - úsek 1</t>
  </si>
  <si>
    <t>{cc3409c0-2dee-4664-bd0c-83fa7a4cfca5}</t>
  </si>
  <si>
    <t>03</t>
  </si>
  <si>
    <t>Chodník na ul.Tyršova - úsek 2</t>
  </si>
  <si>
    <t>{1a1f38b5-846c-41d6-a8f0-bffd539ac9b1}</t>
  </si>
  <si>
    <t>04</t>
  </si>
  <si>
    <t>Chodník na ul. 9.května - úsek 1</t>
  </si>
  <si>
    <t>{914eb911-b6cf-4840-9b20-f408c5f0ad14}</t>
  </si>
  <si>
    <t>05</t>
  </si>
  <si>
    <t>Chodník na ul. 9.května - úsek 2</t>
  </si>
  <si>
    <t>{1b534a4a-81d5-447f-a50d-a6c0be7ab362}</t>
  </si>
  <si>
    <t>06</t>
  </si>
  <si>
    <t>Chodník na ul. Štefánikova</t>
  </si>
  <si>
    <t>{78fceb26-ce76-4cac-be32-44b0d60c6b61}</t>
  </si>
  <si>
    <t>KRYCÍ LIST SOUPISU PRACÍ</t>
  </si>
  <si>
    <t>Objekt:</t>
  </si>
  <si>
    <t>01 - Chodník na ul.Havlíčkova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</si>
  <si>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</si>
  <si>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</si>
  <si>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</si>
  <si>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</si>
  <si>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</si>
  <si>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</si>
  <si>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</si>
  <si>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</si>
  <si>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502 - Vjezdy</t>
  </si>
  <si>
    <t xml:space="preserve">    504 - Chodníky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</si>
  <si>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</si>
  <si>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</si>
  <si>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</si>
  <si>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</si>
  <si>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</si>
  <si>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</si>
  <si>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</si>
  <si>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</si>
  <si>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</si>
  <si>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</si>
  <si>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</si>
  <si>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</si>
  <si>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</si>
  <si>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</si>
  <si>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</si>
  <si>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</si>
  <si>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</si>
  <si>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</si>
  <si>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</si>
  <si>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</si>
  <si>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</si>
  <si>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</si>
  <si>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</si>
  <si>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</si>
  <si>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</si>
  <si>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</si>
  <si>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</si>
  <si>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</si>
  <si>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</si>
  <si>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4</t>
  </si>
  <si>
    <t>463363794</t>
  </si>
  <si>
    <t>113107182</t>
  </si>
  <si>
    <t>Odstranění podkladu živičného tl 100 mm strojně pl přes 50 do 200 m2</t>
  </si>
  <si>
    <t>558687537</t>
  </si>
  <si>
    <t>3</t>
  </si>
  <si>
    <t>113107222</t>
  </si>
  <si>
    <t>Odstranění podkladu z kameniva drceného tl 200 mm strojně pl přes 200 m2</t>
  </si>
  <si>
    <t>1703017449</t>
  </si>
  <si>
    <t>VV</t>
  </si>
  <si>
    <t>"pod dlažbou"</t>
  </si>
  <si>
    <t>154</t>
  </si>
  <si>
    <t>"pod asfaltem"</t>
  </si>
  <si>
    <t>152</t>
  </si>
  <si>
    <t>Součet</t>
  </si>
  <si>
    <t>113202111</t>
  </si>
  <si>
    <t>Vytrhání obrub krajníků obrubníků stojatých</t>
  </si>
  <si>
    <t>m</t>
  </si>
  <si>
    <t>1456513034</t>
  </si>
  <si>
    <t>5</t>
  </si>
  <si>
    <t>122552203</t>
  </si>
  <si>
    <t>Odkopávky a prokopávky nezapažené pro silnice a dálnice v hornině třídy těžitelnosti III objem do 100 m3 strojně</t>
  </si>
  <si>
    <t>m3</t>
  </si>
  <si>
    <t>473910502</t>
  </si>
  <si>
    <t>6</t>
  </si>
  <si>
    <t>132251102</t>
  </si>
  <si>
    <t xml:space="preserve">Hloubení rýh nezapažených  š do 800 mm v hornině třídy těžitelnosti I, skupiny 3 objem do 50 m3 strojně</t>
  </si>
  <si>
    <t>-278617062</t>
  </si>
  <si>
    <t>"chráničky"</t>
  </si>
  <si>
    <t>9</t>
  </si>
  <si>
    <t>7</t>
  </si>
  <si>
    <t>13971-001</t>
  </si>
  <si>
    <t>Ručně kopané sondy hl.1,2m vč.zpětného zásypu</t>
  </si>
  <si>
    <t>kus</t>
  </si>
  <si>
    <t>1163613158</t>
  </si>
  <si>
    <t>8</t>
  </si>
  <si>
    <t>162351103</t>
  </si>
  <si>
    <t>Vodorovné přemístění do 500 m výkopku/sypaniny z horniny třídy těžitelnosti I, skupiny 1 až 3</t>
  </si>
  <si>
    <t>1639071397</t>
  </si>
  <si>
    <t>"na meziskládku"</t>
  </si>
  <si>
    <t>9+19</t>
  </si>
  <si>
    <t>"pro zásypy"</t>
  </si>
  <si>
    <t>"pro krajnice"</t>
  </si>
  <si>
    <t>19</t>
  </si>
  <si>
    <t>162751117</t>
  </si>
  <si>
    <t>Vodorovné přemístění do 10000 m výkopku/sypaniny z horniny třídy těžitelnosti I, skupiny 1 až 3</t>
  </si>
  <si>
    <t>-1185210321</t>
  </si>
  <si>
    <t>"výkopek"</t>
  </si>
  <si>
    <t>"ponecháno pro zemní krajnici"</t>
  </si>
  <si>
    <t>-19</t>
  </si>
  <si>
    <t>10</t>
  </si>
  <si>
    <t>167151101</t>
  </si>
  <si>
    <t>Nakládání výkopku z hornin třídy těžitelnosti I, skupiny 1 až 3 do 100 m3</t>
  </si>
  <si>
    <t>-1883445887</t>
  </si>
  <si>
    <t>11</t>
  </si>
  <si>
    <t>171201221</t>
  </si>
  <si>
    <t>Poplatek za uložení na skládce (skládkovné) zeminy a kamení kód odpadu 17 05 04</t>
  </si>
  <si>
    <t>t</t>
  </si>
  <si>
    <t>1070883273</t>
  </si>
  <si>
    <t>9*1,8</t>
  </si>
  <si>
    <t>12</t>
  </si>
  <si>
    <t>174151101</t>
  </si>
  <si>
    <t>Zásyp jam, šachet rýh nebo kolem objektů sypaninou se zhutněním</t>
  </si>
  <si>
    <t>58926509</t>
  </si>
  <si>
    <t>"výkop"</t>
  </si>
  <si>
    <t>"obetonování"</t>
  </si>
  <si>
    <t>-40*0,4*0,25-80*0,25*0,25</t>
  </si>
  <si>
    <t>13</t>
  </si>
  <si>
    <t>181951112</t>
  </si>
  <si>
    <t>Úprava pláně v hornině třídy těžitelnosti I, skupiny 1 až 3 se zhutněním strojně</t>
  </si>
  <si>
    <t>1607013916</t>
  </si>
  <si>
    <t>Komunikace pozemní</t>
  </si>
  <si>
    <t>14</t>
  </si>
  <si>
    <t>569903311</t>
  </si>
  <si>
    <t>Zřízení zemních krajnic se zhutněním</t>
  </si>
  <si>
    <t>1787630345</t>
  </si>
  <si>
    <t>594511111</t>
  </si>
  <si>
    <t>Dlažba z lomového kamene s provedením lože z betonu</t>
  </si>
  <si>
    <t>1298109601</t>
  </si>
  <si>
    <t>"přídlažba"</t>
  </si>
  <si>
    <t>49</t>
  </si>
  <si>
    <t>502</t>
  </si>
  <si>
    <t>Vjezdy</t>
  </si>
  <si>
    <t>16</t>
  </si>
  <si>
    <t>564851111</t>
  </si>
  <si>
    <t>Podklad ze štěrkodrtě ŠD tl 150 mm</t>
  </si>
  <si>
    <t>-717901302</t>
  </si>
  <si>
    <t>17</t>
  </si>
  <si>
    <t>567122114</t>
  </si>
  <si>
    <t>Podklad ze směsi stmelené cementem SC C 8/10 (KSC I) tl 150 mm</t>
  </si>
  <si>
    <t>1420440212</t>
  </si>
  <si>
    <t>18</t>
  </si>
  <si>
    <t>596212210</t>
  </si>
  <si>
    <t>Kladení zámkové dlažby pozemních komunikací tl 80 mm skupiny A pl do 50 m2</t>
  </si>
  <si>
    <t>-701841842</t>
  </si>
  <si>
    <t>9+4+1</t>
  </si>
  <si>
    <t>M</t>
  </si>
  <si>
    <t>59245010</t>
  </si>
  <si>
    <t>dlažba zámková tl. 80mm červená</t>
  </si>
  <si>
    <t>-4287944</t>
  </si>
  <si>
    <t>1*1,02</t>
  </si>
  <si>
    <t>20</t>
  </si>
  <si>
    <t>59245013</t>
  </si>
  <si>
    <t>dlažba zámková tl. 80mm přírodní</t>
  </si>
  <si>
    <t>872844558</t>
  </si>
  <si>
    <t>9*1,02</t>
  </si>
  <si>
    <t>59245224</t>
  </si>
  <si>
    <t>dlažba zámková pro nevidomé tl. 80mm červená</t>
  </si>
  <si>
    <t>-1229953369</t>
  </si>
  <si>
    <t>4*1,02</t>
  </si>
  <si>
    <t>504</t>
  </si>
  <si>
    <t>Chodníky</t>
  </si>
  <si>
    <t>22</t>
  </si>
  <si>
    <t>-169673417</t>
  </si>
  <si>
    <t>23</t>
  </si>
  <si>
    <t>596211112</t>
  </si>
  <si>
    <t>Kladení zámkové dlažby komunikací pro pěší tl 60 mm skupiny A pl do 300 m2</t>
  </si>
  <si>
    <t>1948642262</t>
  </si>
  <si>
    <t>24</t>
  </si>
  <si>
    <t>59245015</t>
  </si>
  <si>
    <t>dlažba zámková tl. 60mm přírodní</t>
  </si>
  <si>
    <t>-1029931977</t>
  </si>
  <si>
    <t>292*1,02</t>
  </si>
  <si>
    <t>Trubní vedení</t>
  </si>
  <si>
    <t>25</t>
  </si>
  <si>
    <t>899623151</t>
  </si>
  <si>
    <t>Obetonování potrubí nebo zdiva stok betonem prostým tř. C 16/20 otevřený výkop</t>
  </si>
  <si>
    <t>-749754395</t>
  </si>
  <si>
    <t>"obetonování chrániček"</t>
  </si>
  <si>
    <t>"žlab TK-2"</t>
  </si>
  <si>
    <t>40*(0,4*0,25-0,23*0,19)</t>
  </si>
  <si>
    <t>"rezervní chránička"</t>
  </si>
  <si>
    <t>80*(0,25*0,25-0,055*0,055*3,14)</t>
  </si>
  <si>
    <t>26</t>
  </si>
  <si>
    <t>93510-001</t>
  </si>
  <si>
    <t>M+D rezervní chránička plastová DN110</t>
  </si>
  <si>
    <t>-1709790218</t>
  </si>
  <si>
    <t>Ostatní konstrukce a práce, bourání</t>
  </si>
  <si>
    <t>27</t>
  </si>
  <si>
    <t>916131113</t>
  </si>
  <si>
    <t>Osazení silničního obrubníku betonového ležatého s boční opěrou do lože z betonu prostého</t>
  </si>
  <si>
    <t>-1859505312</t>
  </si>
  <si>
    <t>28</t>
  </si>
  <si>
    <t>59217029</t>
  </si>
  <si>
    <t>obrubník betonový silniční nájezdový 1000x150x150mm</t>
  </si>
  <si>
    <t>523101926</t>
  </si>
  <si>
    <t>7*1,01</t>
  </si>
  <si>
    <t>29</t>
  </si>
  <si>
    <t>916131213</t>
  </si>
  <si>
    <t>Osazení silničního obrubníku betonového stojatého s boční opěrou do lože z betonu prostého</t>
  </si>
  <si>
    <t>1952103230</t>
  </si>
  <si>
    <t>154+2+2</t>
  </si>
  <si>
    <t>30</t>
  </si>
  <si>
    <t>59217031</t>
  </si>
  <si>
    <t>obrubník betonový silniční 1000x150x250mm</t>
  </si>
  <si>
    <t>1151893366</t>
  </si>
  <si>
    <t>154*1,01</t>
  </si>
  <si>
    <t>31</t>
  </si>
  <si>
    <t>59217030</t>
  </si>
  <si>
    <t>obrubník betonový silniční přechodový 1000x150x150-250mm</t>
  </si>
  <si>
    <t>844204789</t>
  </si>
  <si>
    <t>(2+2)*1,01</t>
  </si>
  <si>
    <t>32</t>
  </si>
  <si>
    <t>916231213</t>
  </si>
  <si>
    <t>Osazení chodníkového obrubníku betonového stojatého s boční opěrou do lože z betonu prostého</t>
  </si>
  <si>
    <t>-1271106477</t>
  </si>
  <si>
    <t>33</t>
  </si>
  <si>
    <t>59217017</t>
  </si>
  <si>
    <t>obrubník betonový chodníkový 1000x100x250mm</t>
  </si>
  <si>
    <t>1769501120</t>
  </si>
  <si>
    <t>36*1,01</t>
  </si>
  <si>
    <t>34</t>
  </si>
  <si>
    <t>916991121</t>
  </si>
  <si>
    <t>Lože pod obrubníky, krajníky nebo obruby z dlažebních kostek z betonu prostého</t>
  </si>
  <si>
    <t>572188314</t>
  </si>
  <si>
    <t>"pod obrubníkem a přídlažbou"</t>
  </si>
  <si>
    <t>(7+158+36)*0,3*0,15</t>
  </si>
  <si>
    <t>49*0,15</t>
  </si>
  <si>
    <t>35</t>
  </si>
  <si>
    <t>919124121</t>
  </si>
  <si>
    <t>Dilatační spáry vkládané v cementobetonovém krytu s vyplněním spár asfaltovou zálivkou</t>
  </si>
  <si>
    <t>1512200955</t>
  </si>
  <si>
    <t>"zapravení styčné spáry"</t>
  </si>
  <si>
    <t>161</t>
  </si>
  <si>
    <t>36</t>
  </si>
  <si>
    <t>919731122</t>
  </si>
  <si>
    <t>Zarovnání styčné plochy podkladu nebo krytu živičného tl do 100 mm</t>
  </si>
  <si>
    <t>-442843552</t>
  </si>
  <si>
    <t>37</t>
  </si>
  <si>
    <t>935112111</t>
  </si>
  <si>
    <t>Osazení příkopového žlabu do betonu tl 100 mm z betonových tvárnic š 500 mm</t>
  </si>
  <si>
    <t>-460528539</t>
  </si>
  <si>
    <t>38</t>
  </si>
  <si>
    <t>59200-001</t>
  </si>
  <si>
    <t xml:space="preserve">Chránička, betonový žlab BG-TK2  100x23x19,5cm</t>
  </si>
  <si>
    <t>-1673743477</t>
  </si>
  <si>
    <t>40*1,01</t>
  </si>
  <si>
    <t>39</t>
  </si>
  <si>
    <t>59200-002</t>
  </si>
  <si>
    <t xml:space="preserve">Poklop žlabu BG-TK2  50x24x4 cm</t>
  </si>
  <si>
    <t>-1027134073</t>
  </si>
  <si>
    <t>40*1,01*2</t>
  </si>
  <si>
    <t>997</t>
  </si>
  <si>
    <t>Přesun sutě</t>
  </si>
  <si>
    <t>40</t>
  </si>
  <si>
    <t>997221551</t>
  </si>
  <si>
    <t>Vodorovná doprava suti ze sypkých materiálů do 1 km</t>
  </si>
  <si>
    <t>1213575759</t>
  </si>
  <si>
    <t>41</t>
  </si>
  <si>
    <t>997221559</t>
  </si>
  <si>
    <t>Příplatek ZKD 1 km u vodorovné dopravy suti ze sypkých materiálů</t>
  </si>
  <si>
    <t>462648135</t>
  </si>
  <si>
    <t>194,455*9 'Přepočtené koeficientem množství</t>
  </si>
  <si>
    <t>42</t>
  </si>
  <si>
    <t>997221611</t>
  </si>
  <si>
    <t>Nakládání suti na dopravní prostředky pro vodorovnou dopravu</t>
  </si>
  <si>
    <t>-828775398</t>
  </si>
  <si>
    <t>43</t>
  </si>
  <si>
    <t>997221615</t>
  </si>
  <si>
    <t>Poplatek za uložení na skládce (skládkovné) stavebního odpadu betonového kód odpadu 17 01 01</t>
  </si>
  <si>
    <t>904017809</t>
  </si>
  <si>
    <t>194,455-33,44-88,74</t>
  </si>
  <si>
    <t>44</t>
  </si>
  <si>
    <t>997221645</t>
  </si>
  <si>
    <t>Poplatek za uložení na skládce (skládkovné) odpadu asfaltového bez dehtu kód odpadu 17 03 02</t>
  </si>
  <si>
    <t>486557691</t>
  </si>
  <si>
    <t>152*0,22</t>
  </si>
  <si>
    <t>45</t>
  </si>
  <si>
    <t>997221655</t>
  </si>
  <si>
    <t>1832838971</t>
  </si>
  <si>
    <t>306*0,29</t>
  </si>
  <si>
    <t>998</t>
  </si>
  <si>
    <t>Přesun hmot</t>
  </si>
  <si>
    <t>46</t>
  </si>
  <si>
    <t>998223011</t>
  </si>
  <si>
    <t>Přesun hmot pro pozemní komunikace s krytem dlážděným</t>
  </si>
  <si>
    <t>1044023728</t>
  </si>
  <si>
    <t>PSV</t>
  </si>
  <si>
    <t>Práce a dodávky PSV</t>
  </si>
  <si>
    <t>711</t>
  </si>
  <si>
    <t>Izolace proti vodě, vlhkosti a plynům</t>
  </si>
  <si>
    <t>47</t>
  </si>
  <si>
    <t>711161212</t>
  </si>
  <si>
    <t>Izolace proti zemní vlhkosti nopovou fólií svislá, nopek v 8,0 mm, tl do 0,6 mm</t>
  </si>
  <si>
    <t>282871651</t>
  </si>
  <si>
    <t>160,6*0,33</t>
  </si>
  <si>
    <t>48</t>
  </si>
  <si>
    <t>711161384</t>
  </si>
  <si>
    <t>Izolace proti zemní vlhkosti nopovou fólií ukončení provětrávací lištou</t>
  </si>
  <si>
    <t>-1253313807</t>
  </si>
  <si>
    <t>998711101</t>
  </si>
  <si>
    <t>Přesun hmot tonážní pro izolace proti vodě, vlhkosti a plynům v objektech výšky do 6 m</t>
  </si>
  <si>
    <t>-1167266616</t>
  </si>
  <si>
    <t>VRN</t>
  </si>
  <si>
    <t>Vedlejší rozpočtové náklady</t>
  </si>
  <si>
    <t>909</t>
  </si>
  <si>
    <t>50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</si>
  <si>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</si>
  <si>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</si>
  <si>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</si>
  <si>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</si>
  <si>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1960418422</t>
  </si>
  <si>
    <t>51</t>
  </si>
  <si>
    <t>990-002</t>
  </si>
  <si>
    <t>Geodetické vytýčení stavby (případně pozemků)</t>
  </si>
  <si>
    <t>18073335</t>
  </si>
  <si>
    <t>52</t>
  </si>
  <si>
    <t>990-003</t>
  </si>
  <si>
    <t>Geodetické zaměření skutečného provedení stavby+vypracování dokumentace</t>
  </si>
  <si>
    <t>249119820</t>
  </si>
  <si>
    <t>53</t>
  </si>
  <si>
    <t>990-004</t>
  </si>
  <si>
    <t>Vytýčení stávajících inženýrských sítí</t>
  </si>
  <si>
    <t>1658886313</t>
  </si>
  <si>
    <t>54</t>
  </si>
  <si>
    <t>990-005</t>
  </si>
  <si>
    <t>Geotechnické posouzení únosnosti podloží</t>
  </si>
  <si>
    <t>-1864241011</t>
  </si>
  <si>
    <t>55</t>
  </si>
  <si>
    <t>990-101</t>
  </si>
  <si>
    <t>Zařízení staveniště</t>
  </si>
  <si>
    <t>-240046218</t>
  </si>
  <si>
    <t>56</t>
  </si>
  <si>
    <t>990-102</t>
  </si>
  <si>
    <t>Provozní vlivy</t>
  </si>
  <si>
    <t>-1582411735</t>
  </si>
  <si>
    <t>02 - Chodník na ul.Tyršova - úsek 1</t>
  </si>
  <si>
    <t>1893034700</t>
  </si>
  <si>
    <t>113107171</t>
  </si>
  <si>
    <t>Odstranění podkladu z betonu prostého tl 150 mm strojně pl přes 50 do 200 m2</t>
  </si>
  <si>
    <t>-1621306610</t>
  </si>
  <si>
    <t>1657091757</t>
  </si>
  <si>
    <t>-465426351</t>
  </si>
  <si>
    <t>-1105779786</t>
  </si>
  <si>
    <t>1939025955</t>
  </si>
  <si>
    <t>-1047317256</t>
  </si>
  <si>
    <t>6,8</t>
  </si>
  <si>
    <t>1661894567</t>
  </si>
  <si>
    <t>5+12</t>
  </si>
  <si>
    <t>"ponecháno pro zásypy"</t>
  </si>
  <si>
    <t>-6,8</t>
  </si>
  <si>
    <t>-1059712024</t>
  </si>
  <si>
    <t>-773050233</t>
  </si>
  <si>
    <t>10,2*1,8</t>
  </si>
  <si>
    <t>791878944</t>
  </si>
  <si>
    <t>12-52*0,4*0,25</t>
  </si>
  <si>
    <t>-1187888359</t>
  </si>
  <si>
    <t>-1412897175</t>
  </si>
  <si>
    <t>-1391972499</t>
  </si>
  <si>
    <t>-311280317</t>
  </si>
  <si>
    <t>40+12+2</t>
  </si>
  <si>
    <t>-1851764965</t>
  </si>
  <si>
    <t>2*1,02</t>
  </si>
  <si>
    <t>1098348343</t>
  </si>
  <si>
    <t>40*1,02</t>
  </si>
  <si>
    <t>666868179</t>
  </si>
  <si>
    <t>12*1,02</t>
  </si>
  <si>
    <t>1078600188</t>
  </si>
  <si>
    <t>1415423027</t>
  </si>
  <si>
    <t>844277768</t>
  </si>
  <si>
    <t>194*1,02</t>
  </si>
  <si>
    <t>-1484559100</t>
  </si>
  <si>
    <t>52*(0,4*0,25-0,23*0,19)</t>
  </si>
  <si>
    <t>89999-102</t>
  </si>
  <si>
    <t>M+D plastová chránička podélně půlená AROT DN110</t>
  </si>
  <si>
    <t>-1018046516</t>
  </si>
  <si>
    <t>52*2</t>
  </si>
  <si>
    <t>-252124050</t>
  </si>
  <si>
    <t>-239032796</t>
  </si>
  <si>
    <t>22*1,01</t>
  </si>
  <si>
    <t>1527002513</t>
  </si>
  <si>
    <t>22*0,3*0,15</t>
  </si>
  <si>
    <t>196181021</t>
  </si>
  <si>
    <t>-722612723</t>
  </si>
  <si>
    <t>52*1,01</t>
  </si>
  <si>
    <t>-1545720421</t>
  </si>
  <si>
    <t>52*1,01*2</t>
  </si>
  <si>
    <t>-1299651019</t>
  </si>
  <si>
    <t>-79369003</t>
  </si>
  <si>
    <t>152,71*9 'Přepočtené koeficientem množství</t>
  </si>
  <si>
    <t>162129428</t>
  </si>
  <si>
    <t>-831448243</t>
  </si>
  <si>
    <t>152,71-71,92</t>
  </si>
  <si>
    <t>-429725841</t>
  </si>
  <si>
    <t>248*0,29</t>
  </si>
  <si>
    <t>-77836830</t>
  </si>
  <si>
    <t>-1735283313</t>
  </si>
  <si>
    <t>118,2*0,33</t>
  </si>
  <si>
    <t>114868318</t>
  </si>
  <si>
    <t>645019301</t>
  </si>
  <si>
    <t>-1966785894</t>
  </si>
  <si>
    <t>-1999055246</t>
  </si>
  <si>
    <t>597919648</t>
  </si>
  <si>
    <t>-1662491860</t>
  </si>
  <si>
    <t>378623265</t>
  </si>
  <si>
    <t>179932567</t>
  </si>
  <si>
    <t>-189132257</t>
  </si>
  <si>
    <t>03 - Chodník na ul.Tyršova - úsek 2</t>
  </si>
  <si>
    <t xml:space="preserve">    181 - Zatravnění</t>
  </si>
  <si>
    <t>1730645469</t>
  </si>
  <si>
    <t>-313913737</t>
  </si>
  <si>
    <t>-403212859</t>
  </si>
  <si>
    <t>60494833</t>
  </si>
  <si>
    <t>472669712</t>
  </si>
  <si>
    <t>-1869079897</t>
  </si>
  <si>
    <t>424326902</t>
  </si>
  <si>
    <t>120098189</t>
  </si>
  <si>
    <t>16+9,2</t>
  </si>
  <si>
    <t>9,2</t>
  </si>
  <si>
    <t>"pro zemní krajnice"</t>
  </si>
  <si>
    <t>-1114663044</t>
  </si>
  <si>
    <t>14+16</t>
  </si>
  <si>
    <t>"ponecháno pro zásypy a zemní krajnice"</t>
  </si>
  <si>
    <t>-9,2-16</t>
  </si>
  <si>
    <t>-284213164</t>
  </si>
  <si>
    <t>-130280935</t>
  </si>
  <si>
    <t>4,8*1,8</t>
  </si>
  <si>
    <t>-371481132</t>
  </si>
  <si>
    <t>14-48*0,4*0,25</t>
  </si>
  <si>
    <t>917687229</t>
  </si>
  <si>
    <t>181</t>
  </si>
  <si>
    <t>Zatravnění</t>
  </si>
  <si>
    <t>181151311</t>
  </si>
  <si>
    <t>Plošná úprava terénu přes 500 m2 zemina tř 1 až 4 nerovnosti do 100 mm v rovinně a svahu do 1:5</t>
  </si>
  <si>
    <t>283099416</t>
  </si>
  <si>
    <t>181351003</t>
  </si>
  <si>
    <t>Rozprostření ornice tl vrstvy do 200 mm pl do 100 m2 v rovině nebo ve svahu do 1:5 strojně</t>
  </si>
  <si>
    <t>2125302926</t>
  </si>
  <si>
    <t>10364101</t>
  </si>
  <si>
    <t xml:space="preserve">zemina pro terénní úpravy -  ornice</t>
  </si>
  <si>
    <t>1967779613</t>
  </si>
  <si>
    <t>6*1,8</t>
  </si>
  <si>
    <t>181951111</t>
  </si>
  <si>
    <t>Úprava pláně v hornině třídy těžitelnosti I, skupiny 1 až 3 bez zhutnění strojně</t>
  </si>
  <si>
    <t>1390292300</t>
  </si>
  <si>
    <t>-523496281</t>
  </si>
  <si>
    <t>1293648098</t>
  </si>
  <si>
    <t>-448799774</t>
  </si>
  <si>
    <t>596212211</t>
  </si>
  <si>
    <t>Kladení zámkové dlažby pozemních komunikací tl 80 mm skupiny A pl do 100 m2</t>
  </si>
  <si>
    <t>1805497670</t>
  </si>
  <si>
    <t>-558330411</t>
  </si>
  <si>
    <t>-1307617066</t>
  </si>
  <si>
    <t>56*1,02</t>
  </si>
  <si>
    <t>-1099261907</t>
  </si>
  <si>
    <t>10*1,02</t>
  </si>
  <si>
    <t>-465601696</t>
  </si>
  <si>
    <t>1515571917</t>
  </si>
  <si>
    <t>-1531475218</t>
  </si>
  <si>
    <t>126*1,02</t>
  </si>
  <si>
    <t>871310320</t>
  </si>
  <si>
    <t>Montáž kanalizačního potrubí hladkého plnostěnného SN 12 z polypropylenu DN 150</t>
  </si>
  <si>
    <t>810233397</t>
  </si>
  <si>
    <t>"přípojky od pásových vpustí"</t>
  </si>
  <si>
    <t>28617025</t>
  </si>
  <si>
    <t>trubka kanalizační PP plnostěnná třívrstvá DN 150x1000mm SN12</t>
  </si>
  <si>
    <t>1054357539</t>
  </si>
  <si>
    <t>6*1,03</t>
  </si>
  <si>
    <t>892353122</t>
  </si>
  <si>
    <t>Proplach a dezinfekce vodovodního potrubí DN 150 nebo 200</t>
  </si>
  <si>
    <t>-1758259903</t>
  </si>
  <si>
    <t>892372111</t>
  </si>
  <si>
    <t>Zabezpečení konců potrubí DN do 300 při tlakových zkouškách vodou</t>
  </si>
  <si>
    <t>1606799781</t>
  </si>
  <si>
    <t>-350319206</t>
  </si>
  <si>
    <t>48*(0,4*0,25-0,23*0,19)</t>
  </si>
  <si>
    <t>-1940711607</t>
  </si>
  <si>
    <t>48*2</t>
  </si>
  <si>
    <t>-565714660</t>
  </si>
  <si>
    <t>-1986821726</t>
  </si>
  <si>
    <t>128*1,01</t>
  </si>
  <si>
    <t>781836528</t>
  </si>
  <si>
    <t>128*0,3*0,15</t>
  </si>
  <si>
    <t>378086521</t>
  </si>
  <si>
    <t>-1101038837</t>
  </si>
  <si>
    <t>48*1,01</t>
  </si>
  <si>
    <t>498834005</t>
  </si>
  <si>
    <t>48*1,01*2</t>
  </si>
  <si>
    <t>935113111</t>
  </si>
  <si>
    <t>Osazení odvodňovacího polymerbetonového žlabu s krycím roštem šířky do 200 mm</t>
  </si>
  <si>
    <t>-2095042834</t>
  </si>
  <si>
    <t>57</t>
  </si>
  <si>
    <t>592270R1</t>
  </si>
  <si>
    <t>žlab odvodňovací polymerbetonový š.100mm, se spádem dna 0,5%, vč. litinové mřížky pro zatížení C 250kN, čel, odtoku a všech doplňků, kompletní dodávka</t>
  </si>
  <si>
    <t>772431652</t>
  </si>
  <si>
    <t>578618324</t>
  </si>
  <si>
    <t>-1234214917</t>
  </si>
  <si>
    <t>152,02*9 'Přepočtené koeficientem množství</t>
  </si>
  <si>
    <t>-1948406256</t>
  </si>
  <si>
    <t>-508497736</t>
  </si>
  <si>
    <t>152,02-56,26</t>
  </si>
  <si>
    <t>1179860688</t>
  </si>
  <si>
    <t>194*0,29</t>
  </si>
  <si>
    <t>805683351</t>
  </si>
  <si>
    <t>-1594220765</t>
  </si>
  <si>
    <t>112,2*0,33</t>
  </si>
  <si>
    <t>2011726610</t>
  </si>
  <si>
    <t>500908249</t>
  </si>
  <si>
    <t>-156260850</t>
  </si>
  <si>
    <t>415028819</t>
  </si>
  <si>
    <t>-1965486020</t>
  </si>
  <si>
    <t>-182814242</t>
  </si>
  <si>
    <t>6255059</t>
  </si>
  <si>
    <t>-1428337904</t>
  </si>
  <si>
    <t>-2033956429</t>
  </si>
  <si>
    <t>04 - Chodník na ul. 9.května - úsek 1</t>
  </si>
  <si>
    <t>-1215395821</t>
  </si>
  <si>
    <t>-1058072435</t>
  </si>
  <si>
    <t>113107331</t>
  </si>
  <si>
    <t>Odstranění podkladu z betonu prostého tl 150 mm strojně pl do 50 m2</t>
  </si>
  <si>
    <t>-826182640</t>
  </si>
  <si>
    <t>757125778</t>
  </si>
  <si>
    <t>70775286</t>
  </si>
  <si>
    <t>-2063396975</t>
  </si>
  <si>
    <t>-699581660</t>
  </si>
  <si>
    <t>-1059076108</t>
  </si>
  <si>
    <t>5,3</t>
  </si>
  <si>
    <t>1131622266</t>
  </si>
  <si>
    <t>9+4</t>
  </si>
  <si>
    <t xml:space="preserve">"ponecháno pro  zásypy"</t>
  </si>
  <si>
    <t>-5,3</t>
  </si>
  <si>
    <t>704336713</t>
  </si>
  <si>
    <t>849450132</t>
  </si>
  <si>
    <t>7,7*1,8</t>
  </si>
  <si>
    <t>1490048297</t>
  </si>
  <si>
    <t>-37*0,4*0,25</t>
  </si>
  <si>
    <t>-1392975823</t>
  </si>
  <si>
    <t>1180437571</t>
  </si>
  <si>
    <t>-2020149618</t>
  </si>
  <si>
    <t>-800142406</t>
  </si>
  <si>
    <t>8601872</t>
  </si>
  <si>
    <t>-802496124</t>
  </si>
  <si>
    <t>27*1,02</t>
  </si>
  <si>
    <t>93800477</t>
  </si>
  <si>
    <t>7*1,02</t>
  </si>
  <si>
    <t>350756989</t>
  </si>
  <si>
    <t>382736071</t>
  </si>
  <si>
    <t>-1741240714</t>
  </si>
  <si>
    <t>186*1,02</t>
  </si>
  <si>
    <t>-797427715</t>
  </si>
  <si>
    <t>36*(0,4*0,25-0,23*0,19)</t>
  </si>
  <si>
    <t>713169478</t>
  </si>
  <si>
    <t>36*2</t>
  </si>
  <si>
    <t>-1215457483</t>
  </si>
  <si>
    <t>-1788551305</t>
  </si>
  <si>
    <t>-428752294</t>
  </si>
  <si>
    <t>37*1,01</t>
  </si>
  <si>
    <t>-501234923</t>
  </si>
  <si>
    <t>37*0,3*0,15</t>
  </si>
  <si>
    <t>-584707200</t>
  </si>
  <si>
    <t>381982983</t>
  </si>
  <si>
    <t>214097900</t>
  </si>
  <si>
    <t>36*1,01*2</t>
  </si>
  <si>
    <t>19687938</t>
  </si>
  <si>
    <t>1907820409</t>
  </si>
  <si>
    <t>139,66*9 'Přepočtené koeficientem množství</t>
  </si>
  <si>
    <t>-270972211</t>
  </si>
  <si>
    <t>-2016243418</t>
  </si>
  <si>
    <t>139,66-64,38</t>
  </si>
  <si>
    <t>-733298478</t>
  </si>
  <si>
    <t>222*0,29</t>
  </si>
  <si>
    <t>1071638244</t>
  </si>
  <si>
    <t>885018181</t>
  </si>
  <si>
    <t>829838198</t>
  </si>
  <si>
    <t>-1986481888</t>
  </si>
  <si>
    <t>763012152</t>
  </si>
  <si>
    <t>291924421</t>
  </si>
  <si>
    <t>925967285</t>
  </si>
  <si>
    <t>-2038321601</t>
  </si>
  <si>
    <t>-2144374554</t>
  </si>
  <si>
    <t>-860700759</t>
  </si>
  <si>
    <t>332430340</t>
  </si>
  <si>
    <t>05 - Chodník na ul. 9.května - úsek 2</t>
  </si>
  <si>
    <t>-1731085248</t>
  </si>
  <si>
    <t>-1170713882</t>
  </si>
  <si>
    <t>1065060072</t>
  </si>
  <si>
    <t>1373128286</t>
  </si>
  <si>
    <t>-1675296081</t>
  </si>
  <si>
    <t>-1441040368</t>
  </si>
  <si>
    <t>-2029926141</t>
  </si>
  <si>
    <t>-1738068901</t>
  </si>
  <si>
    <t>19+12,6</t>
  </si>
  <si>
    <t>12,6</t>
  </si>
  <si>
    <t>-875381488</t>
  </si>
  <si>
    <t>17+19</t>
  </si>
  <si>
    <t>-12,6-19</t>
  </si>
  <si>
    <t>291505746</t>
  </si>
  <si>
    <t>-988522890</t>
  </si>
  <si>
    <t>4,4*1,8</t>
  </si>
  <si>
    <t>1211120189</t>
  </si>
  <si>
    <t>19-64*0,4*0,25</t>
  </si>
  <si>
    <t>76636819</t>
  </si>
  <si>
    <t>933101368</t>
  </si>
  <si>
    <t>598559076</t>
  </si>
  <si>
    <t>-966815251</t>
  </si>
  <si>
    <t>944443954</t>
  </si>
  <si>
    <t>831835567</t>
  </si>
  <si>
    <t>-376472145</t>
  </si>
  <si>
    <t>148210390</t>
  </si>
  <si>
    <t>596212212</t>
  </si>
  <si>
    <t>Kladení zámkové dlažby pozemních komunikací tl 80 mm skupiny A pl do 300 m2</t>
  </si>
  <si>
    <t>1052625519</t>
  </si>
  <si>
    <t>-2043354907</t>
  </si>
  <si>
    <t>3*1,02</t>
  </si>
  <si>
    <t>1134793195</t>
  </si>
  <si>
    <t>86*1,02</t>
  </si>
  <si>
    <t>-1812007469</t>
  </si>
  <si>
    <t>15*1,02</t>
  </si>
  <si>
    <t>371346534</t>
  </si>
  <si>
    <t>-706524556</t>
  </si>
  <si>
    <t>-334206765</t>
  </si>
  <si>
    <t>128*1,02</t>
  </si>
  <si>
    <t>812149468</t>
  </si>
  <si>
    <t>196273050</t>
  </si>
  <si>
    <t>8*1,03</t>
  </si>
  <si>
    <t>1555468652</t>
  </si>
  <si>
    <t>-1842741295</t>
  </si>
  <si>
    <t>404970334</t>
  </si>
  <si>
    <t>64*(0,4*0,25-0,23*0,19)</t>
  </si>
  <si>
    <t>123438024</t>
  </si>
  <si>
    <t>64*2</t>
  </si>
  <si>
    <t>-2050565136</t>
  </si>
  <si>
    <t>-871976197</t>
  </si>
  <si>
    <t>142*1,01</t>
  </si>
  <si>
    <t>-624087583</t>
  </si>
  <si>
    <t>142*0,3*0,15</t>
  </si>
  <si>
    <t>824656638</t>
  </si>
  <si>
    <t>-1159491859</t>
  </si>
  <si>
    <t>64*1,01</t>
  </si>
  <si>
    <t>-1833157749</t>
  </si>
  <si>
    <t>64*1,01*2</t>
  </si>
  <si>
    <t>262395825</t>
  </si>
  <si>
    <t>1076994701</t>
  </si>
  <si>
    <t>-744332433</t>
  </si>
  <si>
    <t>-1625574436</t>
  </si>
  <si>
    <t>184,43*9 'Přepočtené koeficientem množství</t>
  </si>
  <si>
    <t>1098659455</t>
  </si>
  <si>
    <t>173741432</t>
  </si>
  <si>
    <t>184,43-67,28</t>
  </si>
  <si>
    <t>-1835366258</t>
  </si>
  <si>
    <t>232*0,29</t>
  </si>
  <si>
    <t>-1172803039</t>
  </si>
  <si>
    <t>169651084</t>
  </si>
  <si>
    <t>-1841416075</t>
  </si>
  <si>
    <t>1538089142</t>
  </si>
  <si>
    <t>850432212</t>
  </si>
  <si>
    <t>-1803423013</t>
  </si>
  <si>
    <t>-1894802210</t>
  </si>
  <si>
    <t>135907841</t>
  </si>
  <si>
    <t>1525206807</t>
  </si>
  <si>
    <t>1323272593</t>
  </si>
  <si>
    <t>1591143430</t>
  </si>
  <si>
    <t>06 - Chodník na ul. Štefánikova</t>
  </si>
  <si>
    <t>111211101</t>
  </si>
  <si>
    <t>Odstranění křovin a stromů průměru kmene do 100 mm i s kořeny sklonu terénu do 1:5 ručně</t>
  </si>
  <si>
    <t>1024645454</t>
  </si>
  <si>
    <t>-763600091</t>
  </si>
  <si>
    <t>-264560937</t>
  </si>
  <si>
    <t>227290797</t>
  </si>
  <si>
    <t>586</t>
  </si>
  <si>
    <t>1544366877</t>
  </si>
  <si>
    <t>1486310199</t>
  </si>
  <si>
    <t>-1734414834</t>
  </si>
  <si>
    <t>105995053</t>
  </si>
  <si>
    <t>162301501</t>
  </si>
  <si>
    <t>Vodorovné přemístění křovin do 5 km D kmene do 100 mm</t>
  </si>
  <si>
    <t>786295659</t>
  </si>
  <si>
    <t>162301981</t>
  </si>
  <si>
    <t>Příplatek k vodorovnému přemístění křovin D kmene do 100 mm ZKD 1 km</t>
  </si>
  <si>
    <t>-657440679</t>
  </si>
  <si>
    <t>"celkem do 10 km"</t>
  </si>
  <si>
    <t>16*5</t>
  </si>
  <si>
    <t>-594253235</t>
  </si>
  <si>
    <t>22,6+44</t>
  </si>
  <si>
    <t>22,6</t>
  </si>
  <si>
    <t>1236598412</t>
  </si>
  <si>
    <t>33+44</t>
  </si>
  <si>
    <t>"ponecháno pro zemní krajnici a zásypy"</t>
  </si>
  <si>
    <t>-44-22,6</t>
  </si>
  <si>
    <t>-122525537</t>
  </si>
  <si>
    <t>1682181928</t>
  </si>
  <si>
    <t>10,4*1,8</t>
  </si>
  <si>
    <t>17120122R</t>
  </si>
  <si>
    <t>Poplatek za uložení křovin vč. kořenů na skládku</t>
  </si>
  <si>
    <t>113254781</t>
  </si>
  <si>
    <t>-1858481571</t>
  </si>
  <si>
    <t>-104*0,4*0,25</t>
  </si>
  <si>
    <t>-1188236051</t>
  </si>
  <si>
    <t>1225867903</t>
  </si>
  <si>
    <t>181351103</t>
  </si>
  <si>
    <t>Rozprostření ornice tl vrstvy do 200 mm pl do 500 m2 v rovině nebo ve svahu do 1:5 strojně</t>
  </si>
  <si>
    <t>1097056054</t>
  </si>
  <si>
    <t>-1607294139</t>
  </si>
  <si>
    <t>15*1,8</t>
  </si>
  <si>
    <t>101401181</t>
  </si>
  <si>
    <t>-454414818</t>
  </si>
  <si>
    <t>-1604161263</t>
  </si>
  <si>
    <t>1062680758</t>
  </si>
  <si>
    <t>-543864262</t>
  </si>
  <si>
    <t>138+26+7</t>
  </si>
  <si>
    <t>-1325306345</t>
  </si>
  <si>
    <t>725389957</t>
  </si>
  <si>
    <t>138*1,02</t>
  </si>
  <si>
    <t>2019192573</t>
  </si>
  <si>
    <t>26*1,02</t>
  </si>
  <si>
    <t>-1387240615</t>
  </si>
  <si>
    <t>1051379581</t>
  </si>
  <si>
    <t>1638996579</t>
  </si>
  <si>
    <t>454*1,02</t>
  </si>
  <si>
    <t>-678264198</t>
  </si>
  <si>
    <t>-2108914741</t>
  </si>
  <si>
    <t>302666884</t>
  </si>
  <si>
    <t>-1921256193</t>
  </si>
  <si>
    <t>47049206</t>
  </si>
  <si>
    <t>104*(0,4*0,25-0,23*0,19)</t>
  </si>
  <si>
    <t>-1622168419</t>
  </si>
  <si>
    <t>104*2</t>
  </si>
  <si>
    <t>-276663154</t>
  </si>
  <si>
    <t>1598527997</t>
  </si>
  <si>
    <t>2*1,01</t>
  </si>
  <si>
    <t>-1426804910</t>
  </si>
  <si>
    <t>1+1</t>
  </si>
  <si>
    <t>-231066663</t>
  </si>
  <si>
    <t>(1+1)*1,01</t>
  </si>
  <si>
    <t>-120823927</t>
  </si>
  <si>
    <t>1586249725</t>
  </si>
  <si>
    <t>432*1,01</t>
  </si>
  <si>
    <t>1836864955</t>
  </si>
  <si>
    <t>(432+2+2)*0,3*0,15</t>
  </si>
  <si>
    <t>1585535749</t>
  </si>
  <si>
    <t>1511763898</t>
  </si>
  <si>
    <t>104*1,01</t>
  </si>
  <si>
    <t>918780873</t>
  </si>
  <si>
    <t>104*1,01*2</t>
  </si>
  <si>
    <t>-966664379</t>
  </si>
  <si>
    <t>-1766160671</t>
  </si>
  <si>
    <t>-775901268</t>
  </si>
  <si>
    <t>658802741</t>
  </si>
  <si>
    <t>448,805*9 'Přepočtené koeficientem množství</t>
  </si>
  <si>
    <t>-525639802</t>
  </si>
  <si>
    <t>-1506257379</t>
  </si>
  <si>
    <t>448,805-169,94</t>
  </si>
  <si>
    <t>-2038563527</t>
  </si>
  <si>
    <t>586*0,29</t>
  </si>
  <si>
    <t>1334046940</t>
  </si>
  <si>
    <t>-1490737076</t>
  </si>
  <si>
    <t>275,76*0,33</t>
  </si>
  <si>
    <t>-2110905727</t>
  </si>
  <si>
    <t>58</t>
  </si>
  <si>
    <t>-1882920514</t>
  </si>
  <si>
    <t>59</t>
  </si>
  <si>
    <t>470186292</t>
  </si>
  <si>
    <t>60</t>
  </si>
  <si>
    <t>-893746237</t>
  </si>
  <si>
    <t>61</t>
  </si>
  <si>
    <t>-142335361</t>
  </si>
  <si>
    <t>62</t>
  </si>
  <si>
    <t>-1878133834</t>
  </si>
  <si>
    <t>63</t>
  </si>
  <si>
    <t>408701307</t>
  </si>
  <si>
    <t>64</t>
  </si>
  <si>
    <t>-1455927496</t>
  </si>
  <si>
    <t>65</t>
  </si>
  <si>
    <t>-1154669070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</si>
</sst>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Kasparek015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na chodnících v ul.Havlíčkova, Tyršova, 9.května, Štefánikova, Rajhrad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7. 5. 2021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ROUND(SUM(AS95:AS100),2)</f>
        <v>0</v>
      </c>
      <c r="AT94" s="98">
        <f>ROUND(SUM(AV94:AW94),2)</f>
        <v>0</v>
      </c>
      <c r="AU94" s="99">
        <f>ROUND(SUM(AU95:AU100),5)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ROUND(SUM(AZ95:AZ100),2)</f>
        <v>0</v>
      </c>
      <c r="BA94" s="98">
        <f>ROUND(SUM(BA95:BA100),2)</f>
        <v>0</v>
      </c>
      <c r="BB94" s="98">
        <f>ROUND(SUM(BB95:BB100),2)</f>
        <v>0</v>
      </c>
      <c r="BC94" s="98">
        <f>ROUND(SUM(BC95:BC100),2)</f>
        <v>0</v>
      </c>
      <c r="BD94" s="100">
        <f>ROUND(SUM(BD95:BD100),2)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Chodník na ul.Havlíč...'!J30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'01 - Chodník na ul.Havlíč...'!P129</f>
        <v>0</v>
      </c>
      <c r="AV95" s="111">
        <f>'01 - Chodník na ul.Havlíč...'!J33</f>
        <v>0</v>
      </c>
      <c r="AW95" s="111">
        <f>'01 - Chodník na ul.Havlíč...'!J34</f>
        <v>0</v>
      </c>
      <c r="AX95" s="111">
        <f>'01 - Chodník na ul.Havlíč...'!J35</f>
        <v>0</v>
      </c>
      <c r="AY95" s="111">
        <f>'01 - Chodník na ul.Havlíč...'!J36</f>
        <v>0</v>
      </c>
      <c r="AZ95" s="111">
        <f>'01 - Chodník na ul.Havlíč...'!F33</f>
        <v>0</v>
      </c>
      <c r="BA95" s="111">
        <f>'01 - Chodník na ul.Havlíč...'!F34</f>
        <v>0</v>
      </c>
      <c r="BB95" s="111">
        <f>'01 - Chodník na ul.Havlíč...'!F35</f>
        <v>0</v>
      </c>
      <c r="BC95" s="111">
        <f>'01 - Chodník na ul.Havlíč...'!F36</f>
        <v>0</v>
      </c>
      <c r="BD95" s="113">
        <f>'01 - Chodník na ul.Havlíč...'!F37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Chodník na ul.Tyršov...'!J30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0">
        <v>0</v>
      </c>
      <c r="AT96" s="111">
        <f>ROUND(SUM(AV96:AW96),2)</f>
        <v>0</v>
      </c>
      <c r="AU96" s="112">
        <f>'02 - Chodník na ul.Tyršov...'!P128</f>
        <v>0</v>
      </c>
      <c r="AV96" s="111">
        <f>'02 - Chodník na ul.Tyršov...'!J33</f>
        <v>0</v>
      </c>
      <c r="AW96" s="111">
        <f>'02 - Chodník na ul.Tyršov...'!J34</f>
        <v>0</v>
      </c>
      <c r="AX96" s="111">
        <f>'02 - Chodník na ul.Tyršov...'!J35</f>
        <v>0</v>
      </c>
      <c r="AY96" s="111">
        <f>'02 - Chodník na ul.Tyršov...'!J36</f>
        <v>0</v>
      </c>
      <c r="AZ96" s="111">
        <f>'02 - Chodník na ul.Tyršov...'!F33</f>
        <v>0</v>
      </c>
      <c r="BA96" s="111">
        <f>'02 - Chodník na ul.Tyršov...'!F34</f>
        <v>0</v>
      </c>
      <c r="BB96" s="111">
        <f>'02 - Chodník na ul.Tyršov...'!F35</f>
        <v>0</v>
      </c>
      <c r="BC96" s="111">
        <f>'02 - Chodník na ul.Tyršov...'!F36</f>
        <v>0</v>
      </c>
      <c r="BD96" s="113">
        <f>'02 - Chodník na ul.Tyršov...'!F37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7" customFormat="1" ht="16.5" customHeight="1">
      <c r="A97" s="103" t="s">
        <v>77</v>
      </c>
      <c r="B97" s="104"/>
      <c r="C97" s="105"/>
      <c r="D97" s="106" t="s">
        <v>87</v>
      </c>
      <c r="E97" s="106"/>
      <c r="F97" s="106"/>
      <c r="G97" s="106"/>
      <c r="H97" s="106"/>
      <c r="I97" s="107"/>
      <c r="J97" s="106" t="s">
        <v>88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'03 - Chodník na ul.Tyršov...'!J30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80</v>
      </c>
      <c r="AR97" s="104"/>
      <c r="AS97" s="110">
        <v>0</v>
      </c>
      <c r="AT97" s="111">
        <f>ROUND(SUM(AV97:AW97),2)</f>
        <v>0</v>
      </c>
      <c r="AU97" s="112">
        <f>'03 - Chodník na ul.Tyršov...'!P130</f>
        <v>0</v>
      </c>
      <c r="AV97" s="111">
        <f>'03 - Chodník na ul.Tyršov...'!J33</f>
        <v>0</v>
      </c>
      <c r="AW97" s="111">
        <f>'03 - Chodník na ul.Tyršov...'!J34</f>
        <v>0</v>
      </c>
      <c r="AX97" s="111">
        <f>'03 - Chodník na ul.Tyršov...'!J35</f>
        <v>0</v>
      </c>
      <c r="AY97" s="111">
        <f>'03 - Chodník na ul.Tyršov...'!J36</f>
        <v>0</v>
      </c>
      <c r="AZ97" s="111">
        <f>'03 - Chodník na ul.Tyršov...'!F33</f>
        <v>0</v>
      </c>
      <c r="BA97" s="111">
        <f>'03 - Chodník na ul.Tyršov...'!F34</f>
        <v>0</v>
      </c>
      <c r="BB97" s="111">
        <f>'03 - Chodník na ul.Tyršov...'!F35</f>
        <v>0</v>
      </c>
      <c r="BC97" s="111">
        <f>'03 - Chodník na ul.Tyršov...'!F36</f>
        <v>0</v>
      </c>
      <c r="BD97" s="113">
        <f>'03 - Chodník na ul.Tyršov...'!F37</f>
        <v>0</v>
      </c>
      <c r="BE97" s="7"/>
      <c r="BT97" s="114" t="s">
        <v>81</v>
      </c>
      <c r="BV97" s="114" t="s">
        <v>75</v>
      </c>
      <c r="BW97" s="114" t="s">
        <v>89</v>
      </c>
      <c r="BX97" s="114" t="s">
        <v>4</v>
      </c>
      <c r="CL97" s="114" t="s">
        <v>1</v>
      </c>
      <c r="CM97" s="114" t="s">
        <v>83</v>
      </c>
    </row>
    <row r="98" s="7" customFormat="1" ht="16.5" customHeight="1">
      <c r="A98" s="103" t="s">
        <v>77</v>
      </c>
      <c r="B98" s="104"/>
      <c r="C98" s="105"/>
      <c r="D98" s="106" t="s">
        <v>90</v>
      </c>
      <c r="E98" s="106"/>
      <c r="F98" s="106"/>
      <c r="G98" s="106"/>
      <c r="H98" s="106"/>
      <c r="I98" s="107"/>
      <c r="J98" s="106" t="s">
        <v>91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'04 - Chodník na ul. 9.kvě...'!J30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80</v>
      </c>
      <c r="AR98" s="104"/>
      <c r="AS98" s="110">
        <v>0</v>
      </c>
      <c r="AT98" s="111">
        <f>ROUND(SUM(AV98:AW98),2)</f>
        <v>0</v>
      </c>
      <c r="AU98" s="112">
        <f>'04 - Chodník na ul. 9.kvě...'!P129</f>
        <v>0</v>
      </c>
      <c r="AV98" s="111">
        <f>'04 - Chodník na ul. 9.kvě...'!J33</f>
        <v>0</v>
      </c>
      <c r="AW98" s="111">
        <f>'04 - Chodník na ul. 9.kvě...'!J34</f>
        <v>0</v>
      </c>
      <c r="AX98" s="111">
        <f>'04 - Chodník na ul. 9.kvě...'!J35</f>
        <v>0</v>
      </c>
      <c r="AY98" s="111">
        <f>'04 - Chodník na ul. 9.kvě...'!J36</f>
        <v>0</v>
      </c>
      <c r="AZ98" s="111">
        <f>'04 - Chodník na ul. 9.kvě...'!F33</f>
        <v>0</v>
      </c>
      <c r="BA98" s="111">
        <f>'04 - Chodník na ul. 9.kvě...'!F34</f>
        <v>0</v>
      </c>
      <c r="BB98" s="111">
        <f>'04 - Chodník na ul. 9.kvě...'!F35</f>
        <v>0</v>
      </c>
      <c r="BC98" s="111">
        <f>'04 - Chodník na ul. 9.kvě...'!F36</f>
        <v>0</v>
      </c>
      <c r="BD98" s="113">
        <f>'04 - Chodník na ul. 9.kvě...'!F37</f>
        <v>0</v>
      </c>
      <c r="BE98" s="7"/>
      <c r="BT98" s="114" t="s">
        <v>81</v>
      </c>
      <c r="BV98" s="114" t="s">
        <v>75</v>
      </c>
      <c r="BW98" s="114" t="s">
        <v>92</v>
      </c>
      <c r="BX98" s="114" t="s">
        <v>4</v>
      </c>
      <c r="CL98" s="114" t="s">
        <v>1</v>
      </c>
      <c r="CM98" s="114" t="s">
        <v>83</v>
      </c>
    </row>
    <row r="99" s="7" customFormat="1" ht="16.5" customHeight="1">
      <c r="A99" s="103" t="s">
        <v>77</v>
      </c>
      <c r="B99" s="104"/>
      <c r="C99" s="105"/>
      <c r="D99" s="106" t="s">
        <v>93</v>
      </c>
      <c r="E99" s="106"/>
      <c r="F99" s="106"/>
      <c r="G99" s="106"/>
      <c r="H99" s="106"/>
      <c r="I99" s="107"/>
      <c r="J99" s="106" t="s">
        <v>94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'05 - Chodník na ul. 9.kvě...'!J30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80</v>
      </c>
      <c r="AR99" s="104"/>
      <c r="AS99" s="110">
        <v>0</v>
      </c>
      <c r="AT99" s="111">
        <f>ROUND(SUM(AV99:AW99),2)</f>
        <v>0</v>
      </c>
      <c r="AU99" s="112">
        <f>'05 - Chodník na ul. 9.kvě...'!P130</f>
        <v>0</v>
      </c>
      <c r="AV99" s="111">
        <f>'05 - Chodník na ul. 9.kvě...'!J33</f>
        <v>0</v>
      </c>
      <c r="AW99" s="111">
        <f>'05 - Chodník na ul. 9.kvě...'!J34</f>
        <v>0</v>
      </c>
      <c r="AX99" s="111">
        <f>'05 - Chodník na ul. 9.kvě...'!J35</f>
        <v>0</v>
      </c>
      <c r="AY99" s="111">
        <f>'05 - Chodník na ul. 9.kvě...'!J36</f>
        <v>0</v>
      </c>
      <c r="AZ99" s="111">
        <f>'05 - Chodník na ul. 9.kvě...'!F33</f>
        <v>0</v>
      </c>
      <c r="BA99" s="111">
        <f>'05 - Chodník na ul. 9.kvě...'!F34</f>
        <v>0</v>
      </c>
      <c r="BB99" s="111">
        <f>'05 - Chodník na ul. 9.kvě...'!F35</f>
        <v>0</v>
      </c>
      <c r="BC99" s="111">
        <f>'05 - Chodník na ul. 9.kvě...'!F36</f>
        <v>0</v>
      </c>
      <c r="BD99" s="113">
        <f>'05 - Chodník na ul. 9.kvě...'!F37</f>
        <v>0</v>
      </c>
      <c r="BE99" s="7"/>
      <c r="BT99" s="114" t="s">
        <v>81</v>
      </c>
      <c r="BV99" s="114" t="s">
        <v>75</v>
      </c>
      <c r="BW99" s="114" t="s">
        <v>95</v>
      </c>
      <c r="BX99" s="114" t="s">
        <v>4</v>
      </c>
      <c r="CL99" s="114" t="s">
        <v>1</v>
      </c>
      <c r="CM99" s="114" t="s">
        <v>83</v>
      </c>
    </row>
    <row r="100" s="7" customFormat="1" ht="16.5" customHeight="1">
      <c r="A100" s="103" t="s">
        <v>77</v>
      </c>
      <c r="B100" s="104"/>
      <c r="C100" s="105"/>
      <c r="D100" s="106" t="s">
        <v>96</v>
      </c>
      <c r="E100" s="106"/>
      <c r="F100" s="106"/>
      <c r="G100" s="106"/>
      <c r="H100" s="106"/>
      <c r="I100" s="107"/>
      <c r="J100" s="106" t="s">
        <v>97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'06 - Chodník na ul. Štefá...'!J30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80</v>
      </c>
      <c r="AR100" s="104"/>
      <c r="AS100" s="115">
        <v>0</v>
      </c>
      <c r="AT100" s="116">
        <f>ROUND(SUM(AV100:AW100),2)</f>
        <v>0</v>
      </c>
      <c r="AU100" s="117">
        <f>'06 - Chodník na ul. Štefá...'!P130</f>
        <v>0</v>
      </c>
      <c r="AV100" s="116">
        <f>'06 - Chodník na ul. Štefá...'!J33</f>
        <v>0</v>
      </c>
      <c r="AW100" s="116">
        <f>'06 - Chodník na ul. Štefá...'!J34</f>
        <v>0</v>
      </c>
      <c r="AX100" s="116">
        <f>'06 - Chodník na ul. Štefá...'!J35</f>
        <v>0</v>
      </c>
      <c r="AY100" s="116">
        <f>'06 - Chodník na ul. Štefá...'!J36</f>
        <v>0</v>
      </c>
      <c r="AZ100" s="116">
        <f>'06 - Chodník na ul. Štefá...'!F33</f>
        <v>0</v>
      </c>
      <c r="BA100" s="116">
        <f>'06 - Chodník na ul. Štefá...'!F34</f>
        <v>0</v>
      </c>
      <c r="BB100" s="116">
        <f>'06 - Chodník na ul. Štefá...'!F35</f>
        <v>0</v>
      </c>
      <c r="BC100" s="116">
        <f>'06 - Chodník na ul. Štefá...'!F36</f>
        <v>0</v>
      </c>
      <c r="BD100" s="118">
        <f>'06 - Chodník na ul. Štefá...'!F37</f>
        <v>0</v>
      </c>
      <c r="BE100" s="7"/>
      <c r="BT100" s="114" t="s">
        <v>81</v>
      </c>
      <c r="BV100" s="114" t="s">
        <v>75</v>
      </c>
      <c r="BW100" s="114" t="s">
        <v>98</v>
      </c>
      <c r="BX100" s="114" t="s">
        <v>4</v>
      </c>
      <c r="CL100" s="114" t="s">
        <v>1</v>
      </c>
      <c r="CM100" s="114" t="s">
        <v>83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Chodník na ul.Havlíč...'!C2" display="/"/>
    <hyperlink ref="A96" location="'02 - Chodník na ul.Tyršov...'!C2" display="/"/>
    <hyperlink ref="A97" location="'03 - Chodník na ul.Tyršov...'!C2" display="/"/>
    <hyperlink ref="A98" location="'04 - Chodník na ul. 9.kvě...'!C2" display="/"/>
    <hyperlink ref="A99" location="'05 - Chodník na ul. 9.kvě...'!C2" display="/"/>
    <hyperlink ref="A100" location="'06 - Chodník na ul. Štef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ROUND((SUM(BE129:BE258)),  2)</f>
        <v>0</v>
      </c>
      <c r="G33" s="37"/>
      <c r="H33" s="37"/>
      <c r="I33" s="127">
        <v>0.20999999999999999</v>
      </c>
      <c r="J33" s="126">
        <f>ROUND(((SUM(BE129:BE258))*I33),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ROUND((SUM(BF129:BF258)),  2)</f>
        <v>0</v>
      </c>
      <c r="G34" s="37"/>
      <c r="H34" s="37"/>
      <c r="I34" s="127">
        <v>0.14999999999999999</v>
      </c>
      <c r="J34" s="126">
        <f>ROUND(((SUM(BF129:BF258))*I34),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ROUND((SUM(BG129:BG258)),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ROUND((SUM(BH129:BH258)),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ROUND((SUM(BI129:BI258)),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Chodník na ul.Havlíčkova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J130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109</v>
      </c>
      <c r="E99" s="145"/>
      <c r="F99" s="145"/>
      <c r="G99" s="145"/>
      <c r="H99" s="145"/>
      <c r="I99" s="145"/>
      <c r="J99" s="146">
        <f>J174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110</v>
      </c>
      <c r="E100" s="145"/>
      <c r="F100" s="145"/>
      <c r="G100" s="145"/>
      <c r="H100" s="145"/>
      <c r="I100" s="145"/>
      <c r="J100" s="146">
        <f>J179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111</v>
      </c>
      <c r="E101" s="145"/>
      <c r="F101" s="145"/>
      <c r="G101" s="145"/>
      <c r="H101" s="145"/>
      <c r="I101" s="145"/>
      <c r="J101" s="146">
        <f>J190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112</v>
      </c>
      <c r="E102" s="145"/>
      <c r="F102" s="145"/>
      <c r="G102" s="145"/>
      <c r="H102" s="145"/>
      <c r="I102" s="145"/>
      <c r="J102" s="146">
        <f>J195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113</v>
      </c>
      <c r="E103" s="145"/>
      <c r="F103" s="145"/>
      <c r="G103" s="145"/>
      <c r="H103" s="145"/>
      <c r="I103" s="145"/>
      <c r="J103" s="146">
        <f>J204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114</v>
      </c>
      <c r="E104" s="145"/>
      <c r="F104" s="145"/>
      <c r="G104" s="145"/>
      <c r="H104" s="145"/>
      <c r="I104" s="145"/>
      <c r="J104" s="146">
        <f>J231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115</v>
      </c>
      <c r="E105" s="145"/>
      <c r="F105" s="145"/>
      <c r="G105" s="145"/>
      <c r="H105" s="145"/>
      <c r="I105" s="145"/>
      <c r="J105" s="146">
        <f>J242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116</v>
      </c>
      <c r="E106" s="141"/>
      <c r="F106" s="141"/>
      <c r="G106" s="141"/>
      <c r="H106" s="141"/>
      <c r="I106" s="141"/>
      <c r="J106" s="142">
        <f>J244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117</v>
      </c>
      <c r="E107" s="145"/>
      <c r="F107" s="145"/>
      <c r="G107" s="145"/>
      <c r="H107" s="145"/>
      <c r="I107" s="145"/>
      <c r="J107" s="146">
        <f>J245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9"/>
      <c r="C108" s="9"/>
      <c r="D108" s="140" t="s">
        <v>118</v>
      </c>
      <c r="E108" s="141"/>
      <c r="F108" s="141"/>
      <c r="G108" s="141"/>
      <c r="H108" s="141"/>
      <c r="I108" s="141"/>
      <c r="J108" s="142">
        <f>J250</f>
        <v>0</v>
      </c>
      <c r="K108" s="9"/>
      <c r="L108" s="13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3"/>
      <c r="C109" s="10"/>
      <c r="D109" s="144" t="s">
        <v>119</v>
      </c>
      <c r="E109" s="145"/>
      <c r="F109" s="145"/>
      <c r="G109" s="145"/>
      <c r="H109" s="145"/>
      <c r="I109" s="145"/>
      <c r="J109" s="146">
        <f>J251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120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3.25" customHeight="1">
      <c r="A119" s="37"/>
      <c r="B119" s="38"/>
      <c r="C119" s="37"/>
      <c r="D119" s="37"/>
      <c r="E119" s="120" t="str">
        <f>E7</f>
        <v>Stavební úpravy na chodnících v ul.Havlíčkova, Tyršova, 9.května, Štefánikova, Rajhrad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100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01 - Chodník na ul.Havlíčkova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 xml:space="preserve"> </v>
      </c>
      <c r="G123" s="37"/>
      <c r="H123" s="37"/>
      <c r="I123" s="31" t="s">
        <v>22</v>
      </c>
      <c r="J123" s="68" t="str">
        <f>IF(J12="","",J12)</f>
        <v>7. 5. 2021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E15</f>
        <v xml:space="preserve"> </v>
      </c>
      <c r="G125" s="37"/>
      <c r="H125" s="37"/>
      <c r="I125" s="31" t="s">
        <v>29</v>
      </c>
      <c r="J125" s="35" t="str">
        <f>E21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7"/>
      <c r="E126" s="37"/>
      <c r="F126" s="26" t="str">
        <f>IF(E18="","",E18)</f>
        <v>Vyplň údaj</v>
      </c>
      <c r="G126" s="37"/>
      <c r="H126" s="37"/>
      <c r="I126" s="31" t="s">
        <v>31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7"/>
      <c r="B128" s="148"/>
      <c r="C128" s="149" t="s">
        <v>121</v>
      </c>
      <c r="D128" s="150" t="s">
        <v>58</v>
      </c>
      <c r="E128" s="150" t="s">
        <v>54</v>
      </c>
      <c r="F128" s="150" t="s">
        <v>55</v>
      </c>
      <c r="G128" s="150" t="s">
        <v>122</v>
      </c>
      <c r="H128" s="150" t="s">
        <v>123</v>
      </c>
      <c r="I128" s="150" t="s">
        <v>124</v>
      </c>
      <c r="J128" s="151" t="s">
        <v>104</v>
      </c>
      <c r="K128" s="152" t="s">
        <v>125</v>
      </c>
      <c r="L128" s="153"/>
      <c r="M128" s="85" t="s">
        <v>1</v>
      </c>
      <c r="N128" s="86" t="s">
        <v>37</v>
      </c>
      <c r="O128" s="86" t="s">
        <v>126</v>
      </c>
      <c r="P128" s="86" t="s">
        <v>127</v>
      </c>
      <c r="Q128" s="86" t="s">
        <v>128</v>
      </c>
      <c r="R128" s="86" t="s">
        <v>129</v>
      </c>
      <c r="S128" s="86" t="s">
        <v>130</v>
      </c>
      <c r="T128" s="87" t="s">
        <v>131</v>
      </c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</row>
    <row r="129" s="2" customFormat="1" ht="22.8" customHeight="1">
      <c r="A129" s="37"/>
      <c r="B129" s="38"/>
      <c r="C129" s="92" t="s">
        <v>132</v>
      </c>
      <c r="D129" s="37"/>
      <c r="E129" s="37"/>
      <c r="F129" s="37"/>
      <c r="G129" s="37"/>
      <c r="H129" s="37"/>
      <c r="I129" s="37"/>
      <c r="J129" s="154">
        <f>BK129</f>
        <v>0</v>
      </c>
      <c r="K129" s="37"/>
      <c r="L129" s="38"/>
      <c r="M129" s="88"/>
      <c r="N129" s="72"/>
      <c r="O129" s="89"/>
      <c r="P129" s="155">
        <f>P130+P244+P250</f>
        <v>0</v>
      </c>
      <c r="Q129" s="89"/>
      <c r="R129" s="155">
        <f>R130+R244+R250</f>
        <v>184.39137049999999</v>
      </c>
      <c r="S129" s="89"/>
      <c r="T129" s="156">
        <f>T130+T244+T250</f>
        <v>194.45499999999998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72</v>
      </c>
      <c r="AU129" s="18" t="s">
        <v>106</v>
      </c>
      <c r="BK129" s="157">
        <f>BK130+BK244+BK250</f>
        <v>0</v>
      </c>
    </row>
    <row r="130" s="12" customFormat="1" ht="25.92" customHeight="1">
      <c r="A130" s="12"/>
      <c r="B130" s="158"/>
      <c r="C130" s="12"/>
      <c r="D130" s="159" t="s">
        <v>72</v>
      </c>
      <c r="E130" s="160" t="s">
        <v>133</v>
      </c>
      <c r="F130" s="160" t="s">
        <v>134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P131+P174+P179+P190+P195+P204+P231+P242</f>
        <v>0</v>
      </c>
      <c r="Q130" s="164"/>
      <c r="R130" s="165">
        <f>R131+R174+R179+R190+R195+R204+R231+R242</f>
        <v>184.3444753</v>
      </c>
      <c r="S130" s="164"/>
      <c r="T130" s="166">
        <f>T131+T174+T179+T190+T195+T204+T231+T242</f>
        <v>194.45499999999998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81</v>
      </c>
      <c r="AT130" s="167" t="s">
        <v>72</v>
      </c>
      <c r="AU130" s="167" t="s">
        <v>73</v>
      </c>
      <c r="AY130" s="159" t="s">
        <v>135</v>
      </c>
      <c r="BK130" s="168">
        <f>BK131+BK174+BK179+BK190+BK195+BK204+BK231+BK242</f>
        <v>0</v>
      </c>
    </row>
    <row r="131" s="12" customFormat="1" ht="22.8" customHeight="1">
      <c r="A131" s="12"/>
      <c r="B131" s="158"/>
      <c r="C131" s="12"/>
      <c r="D131" s="159" t="s">
        <v>72</v>
      </c>
      <c r="E131" s="169" t="s">
        <v>81</v>
      </c>
      <c r="F131" s="169" t="s">
        <v>136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SUM(P132:P173)</f>
        <v>0</v>
      </c>
      <c r="Q131" s="164"/>
      <c r="R131" s="165">
        <f>SUM(R132:R173)</f>
        <v>0</v>
      </c>
      <c r="S131" s="164"/>
      <c r="T131" s="166">
        <f>SUM(T132:T173)</f>
        <v>194.45499999999998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81</v>
      </c>
      <c r="AY131" s="159" t="s">
        <v>135</v>
      </c>
      <c r="BK131" s="168">
        <f>SUM(BK132:BK173)</f>
        <v>0</v>
      </c>
    </row>
    <row r="132" s="2" customFormat="1" ht="24.15" customHeight="1">
      <c r="A132" s="37"/>
      <c r="B132" s="171"/>
      <c r="C132" s="172" t="s">
        <v>81</v>
      </c>
      <c r="D132" s="172" t="s">
        <v>137</v>
      </c>
      <c r="E132" s="173" t="s">
        <v>138</v>
      </c>
      <c r="F132" s="174" t="s">
        <v>139</v>
      </c>
      <c r="G132" s="175" t="s">
        <v>140</v>
      </c>
      <c r="H132" s="176">
        <v>154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38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0.255</v>
      </c>
      <c r="T132" s="183">
        <f>S132*H132</f>
        <v>39.270000000000003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83</v>
      </c>
      <c r="AY132" s="18" t="s">
        <v>135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81</v>
      </c>
      <c r="BK132" s="185">
        <f>ROUND(I132*H132,2)</f>
        <v>0</v>
      </c>
      <c r="BL132" s="18" t="s">
        <v>141</v>
      </c>
      <c r="BM132" s="184" t="s">
        <v>142</v>
      </c>
    </row>
    <row r="133" s="2" customFormat="1" ht="24.15" customHeight="1">
      <c r="A133" s="37"/>
      <c r="B133" s="171"/>
      <c r="C133" s="172" t="s">
        <v>83</v>
      </c>
      <c r="D133" s="172" t="s">
        <v>137</v>
      </c>
      <c r="E133" s="173" t="s">
        <v>143</v>
      </c>
      <c r="F133" s="174" t="s">
        <v>144</v>
      </c>
      <c r="G133" s="175" t="s">
        <v>140</v>
      </c>
      <c r="H133" s="176">
        <v>152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0.22</v>
      </c>
      <c r="T133" s="183">
        <f>S133*H133</f>
        <v>33.439999999999998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145</v>
      </c>
    </row>
    <row r="134" s="2" customFormat="1" ht="24.15" customHeight="1">
      <c r="A134" s="37"/>
      <c r="B134" s="171"/>
      <c r="C134" s="172" t="s">
        <v>146</v>
      </c>
      <c r="D134" s="172" t="s">
        <v>137</v>
      </c>
      <c r="E134" s="173" t="s">
        <v>147</v>
      </c>
      <c r="F134" s="174" t="s">
        <v>148</v>
      </c>
      <c r="G134" s="175" t="s">
        <v>140</v>
      </c>
      <c r="H134" s="176">
        <v>306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0.28999999999999998</v>
      </c>
      <c r="T134" s="183">
        <f>S134*H134</f>
        <v>88.739999999999995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149</v>
      </c>
    </row>
    <row r="135" s="13" customFormat="1">
      <c r="A135" s="13"/>
      <c r="B135" s="186"/>
      <c r="C135" s="13"/>
      <c r="D135" s="187" t="s">
        <v>150</v>
      </c>
      <c r="E135" s="188" t="s">
        <v>1</v>
      </c>
      <c r="F135" s="189" t="s">
        <v>151</v>
      </c>
      <c r="G135" s="13"/>
      <c r="H135" s="188" t="s">
        <v>1</v>
      </c>
      <c r="I135" s="190"/>
      <c r="J135" s="13"/>
      <c r="K135" s="13"/>
      <c r="L135" s="186"/>
      <c r="M135" s="191"/>
      <c r="N135" s="192"/>
      <c r="O135" s="192"/>
      <c r="P135" s="192"/>
      <c r="Q135" s="192"/>
      <c r="R135" s="192"/>
      <c r="S135" s="192"/>
      <c r="T135" s="19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8" t="s">
        <v>150</v>
      </c>
      <c r="AU135" s="188" t="s">
        <v>83</v>
      </c>
      <c r="AV135" s="13" t="s">
        <v>81</v>
      </c>
      <c r="AW135" s="13" t="s">
        <v>30</v>
      </c>
      <c r="AX135" s="13" t="s">
        <v>73</v>
      </c>
      <c r="AY135" s="188" t="s">
        <v>135</v>
      </c>
    </row>
    <row r="136" s="14" customFormat="1">
      <c r="A136" s="14"/>
      <c r="B136" s="194"/>
      <c r="C136" s="14"/>
      <c r="D136" s="187" t="s">
        <v>150</v>
      </c>
      <c r="E136" s="195" t="s">
        <v>1</v>
      </c>
      <c r="F136" s="196" t="s">
        <v>152</v>
      </c>
      <c r="G136" s="14"/>
      <c r="H136" s="197">
        <v>154</v>
      </c>
      <c r="I136" s="198"/>
      <c r="J136" s="14"/>
      <c r="K136" s="14"/>
      <c r="L136" s="194"/>
      <c r="M136" s="199"/>
      <c r="N136" s="200"/>
      <c r="O136" s="200"/>
      <c r="P136" s="200"/>
      <c r="Q136" s="200"/>
      <c r="R136" s="200"/>
      <c r="S136" s="200"/>
      <c r="T136" s="20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5" t="s">
        <v>150</v>
      </c>
      <c r="AU136" s="195" t="s">
        <v>83</v>
      </c>
      <c r="AV136" s="14" t="s">
        <v>83</v>
      </c>
      <c r="AW136" s="14" t="s">
        <v>30</v>
      </c>
      <c r="AX136" s="14" t="s">
        <v>73</v>
      </c>
      <c r="AY136" s="195" t="s">
        <v>135</v>
      </c>
    </row>
    <row r="137" s="13" customFormat="1">
      <c r="A137" s="13"/>
      <c r="B137" s="186"/>
      <c r="C137" s="13"/>
      <c r="D137" s="187" t="s">
        <v>150</v>
      </c>
      <c r="E137" s="188" t="s">
        <v>1</v>
      </c>
      <c r="F137" s="189" t="s">
        <v>153</v>
      </c>
      <c r="G137" s="13"/>
      <c r="H137" s="188" t="s">
        <v>1</v>
      </c>
      <c r="I137" s="190"/>
      <c r="J137" s="13"/>
      <c r="K137" s="13"/>
      <c r="L137" s="186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150</v>
      </c>
      <c r="AU137" s="188" t="s">
        <v>83</v>
      </c>
      <c r="AV137" s="13" t="s">
        <v>81</v>
      </c>
      <c r="AW137" s="13" t="s">
        <v>30</v>
      </c>
      <c r="AX137" s="13" t="s">
        <v>73</v>
      </c>
      <c r="AY137" s="188" t="s">
        <v>135</v>
      </c>
    </row>
    <row r="138" s="14" customFormat="1">
      <c r="A138" s="14"/>
      <c r="B138" s="194"/>
      <c r="C138" s="14"/>
      <c r="D138" s="187" t="s">
        <v>150</v>
      </c>
      <c r="E138" s="195" t="s">
        <v>1</v>
      </c>
      <c r="F138" s="196" t="s">
        <v>154</v>
      </c>
      <c r="G138" s="14"/>
      <c r="H138" s="197">
        <v>152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150</v>
      </c>
      <c r="AU138" s="195" t="s">
        <v>83</v>
      </c>
      <c r="AV138" s="14" t="s">
        <v>83</v>
      </c>
      <c r="AW138" s="14" t="s">
        <v>30</v>
      </c>
      <c r="AX138" s="14" t="s">
        <v>73</v>
      </c>
      <c r="AY138" s="195" t="s">
        <v>135</v>
      </c>
    </row>
    <row r="139" s="15" customFormat="1">
      <c r="A139" s="15"/>
      <c r="B139" s="202"/>
      <c r="C139" s="15"/>
      <c r="D139" s="187" t="s">
        <v>150</v>
      </c>
      <c r="E139" s="203" t="s">
        <v>1</v>
      </c>
      <c r="F139" s="204" t="s">
        <v>155</v>
      </c>
      <c r="G139" s="15"/>
      <c r="H139" s="205">
        <v>306</v>
      </c>
      <c r="I139" s="206"/>
      <c r="J139" s="15"/>
      <c r="K139" s="15"/>
      <c r="L139" s="202"/>
      <c r="M139" s="207"/>
      <c r="N139" s="208"/>
      <c r="O139" s="208"/>
      <c r="P139" s="208"/>
      <c r="Q139" s="208"/>
      <c r="R139" s="208"/>
      <c r="S139" s="208"/>
      <c r="T139" s="20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3" t="s">
        <v>150</v>
      </c>
      <c r="AU139" s="203" t="s">
        <v>83</v>
      </c>
      <c r="AV139" s="15" t="s">
        <v>141</v>
      </c>
      <c r="AW139" s="15" t="s">
        <v>30</v>
      </c>
      <c r="AX139" s="15" t="s">
        <v>81</v>
      </c>
      <c r="AY139" s="203" t="s">
        <v>135</v>
      </c>
    </row>
    <row r="140" s="2" customFormat="1" ht="14.4" customHeight="1">
      <c r="A140" s="37"/>
      <c r="B140" s="171"/>
      <c r="C140" s="172" t="s">
        <v>141</v>
      </c>
      <c r="D140" s="172" t="s">
        <v>137</v>
      </c>
      <c r="E140" s="173" t="s">
        <v>156</v>
      </c>
      <c r="F140" s="174" t="s">
        <v>157</v>
      </c>
      <c r="G140" s="175" t="s">
        <v>158</v>
      </c>
      <c r="H140" s="176">
        <v>161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0.20499999999999999</v>
      </c>
      <c r="T140" s="183">
        <f>S140*H140</f>
        <v>33.004999999999995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83</v>
      </c>
      <c r="AY140" s="18" t="s">
        <v>135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141</v>
      </c>
      <c r="BM140" s="184" t="s">
        <v>159</v>
      </c>
    </row>
    <row r="141" s="2" customFormat="1" ht="37.8" customHeight="1">
      <c r="A141" s="37"/>
      <c r="B141" s="171"/>
      <c r="C141" s="172" t="s">
        <v>160</v>
      </c>
      <c r="D141" s="172" t="s">
        <v>137</v>
      </c>
      <c r="E141" s="173" t="s">
        <v>161</v>
      </c>
      <c r="F141" s="174" t="s">
        <v>162</v>
      </c>
      <c r="G141" s="175" t="s">
        <v>163</v>
      </c>
      <c r="H141" s="176">
        <v>19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83</v>
      </c>
      <c r="AY141" s="18" t="s">
        <v>135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81</v>
      </c>
      <c r="BK141" s="185">
        <f>ROUND(I141*H141,2)</f>
        <v>0</v>
      </c>
      <c r="BL141" s="18" t="s">
        <v>141</v>
      </c>
      <c r="BM141" s="184" t="s">
        <v>164</v>
      </c>
    </row>
    <row r="142" s="2" customFormat="1" ht="24.15" customHeight="1">
      <c r="A142" s="37"/>
      <c r="B142" s="171"/>
      <c r="C142" s="172" t="s">
        <v>165</v>
      </c>
      <c r="D142" s="172" t="s">
        <v>137</v>
      </c>
      <c r="E142" s="173" t="s">
        <v>166</v>
      </c>
      <c r="F142" s="174" t="s">
        <v>167</v>
      </c>
      <c r="G142" s="175" t="s">
        <v>163</v>
      </c>
      <c r="H142" s="176">
        <v>9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38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83</v>
      </c>
      <c r="AY142" s="18" t="s">
        <v>135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141</v>
      </c>
      <c r="BM142" s="184" t="s">
        <v>168</v>
      </c>
    </row>
    <row r="143" s="13" customFormat="1">
      <c r="A143" s="13"/>
      <c r="B143" s="186"/>
      <c r="C143" s="13"/>
      <c r="D143" s="187" t="s">
        <v>150</v>
      </c>
      <c r="E143" s="188" t="s">
        <v>1</v>
      </c>
      <c r="F143" s="189" t="s">
        <v>169</v>
      </c>
      <c r="G143" s="13"/>
      <c r="H143" s="188" t="s">
        <v>1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150</v>
      </c>
      <c r="AU143" s="188" t="s">
        <v>83</v>
      </c>
      <c r="AV143" s="13" t="s">
        <v>81</v>
      </c>
      <c r="AW143" s="13" t="s">
        <v>30</v>
      </c>
      <c r="AX143" s="13" t="s">
        <v>73</v>
      </c>
      <c r="AY143" s="188" t="s">
        <v>135</v>
      </c>
    </row>
    <row r="144" s="14" customFormat="1">
      <c r="A144" s="14"/>
      <c r="B144" s="194"/>
      <c r="C144" s="14"/>
      <c r="D144" s="187" t="s">
        <v>150</v>
      </c>
      <c r="E144" s="195" t="s">
        <v>1</v>
      </c>
      <c r="F144" s="196" t="s">
        <v>170</v>
      </c>
      <c r="G144" s="14"/>
      <c r="H144" s="197">
        <v>9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150</v>
      </c>
      <c r="AU144" s="195" t="s">
        <v>83</v>
      </c>
      <c r="AV144" s="14" t="s">
        <v>83</v>
      </c>
      <c r="AW144" s="14" t="s">
        <v>30</v>
      </c>
      <c r="AX144" s="14" t="s">
        <v>81</v>
      </c>
      <c r="AY144" s="195" t="s">
        <v>135</v>
      </c>
    </row>
    <row r="145" s="2" customFormat="1" ht="14.4" customHeight="1">
      <c r="A145" s="37"/>
      <c r="B145" s="171"/>
      <c r="C145" s="172" t="s">
        <v>171</v>
      </c>
      <c r="D145" s="172" t="s">
        <v>137</v>
      </c>
      <c r="E145" s="173" t="s">
        <v>172</v>
      </c>
      <c r="F145" s="174" t="s">
        <v>173</v>
      </c>
      <c r="G145" s="175" t="s">
        <v>174</v>
      </c>
      <c r="H145" s="176">
        <v>6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38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141</v>
      </c>
      <c r="AT145" s="184" t="s">
        <v>137</v>
      </c>
      <c r="AU145" s="184" t="s">
        <v>83</v>
      </c>
      <c r="AY145" s="18" t="s">
        <v>135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81</v>
      </c>
      <c r="BK145" s="185">
        <f>ROUND(I145*H145,2)</f>
        <v>0</v>
      </c>
      <c r="BL145" s="18" t="s">
        <v>141</v>
      </c>
      <c r="BM145" s="184" t="s">
        <v>175</v>
      </c>
    </row>
    <row r="146" s="2" customFormat="1" ht="24.15" customHeight="1">
      <c r="A146" s="37"/>
      <c r="B146" s="171"/>
      <c r="C146" s="172" t="s">
        <v>176</v>
      </c>
      <c r="D146" s="172" t="s">
        <v>137</v>
      </c>
      <c r="E146" s="173" t="s">
        <v>177</v>
      </c>
      <c r="F146" s="174" t="s">
        <v>178</v>
      </c>
      <c r="G146" s="175" t="s">
        <v>163</v>
      </c>
      <c r="H146" s="176">
        <v>56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38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83</v>
      </c>
      <c r="AY146" s="18" t="s">
        <v>135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81</v>
      </c>
      <c r="BK146" s="185">
        <f>ROUND(I146*H146,2)</f>
        <v>0</v>
      </c>
      <c r="BL146" s="18" t="s">
        <v>141</v>
      </c>
      <c r="BM146" s="184" t="s">
        <v>179</v>
      </c>
    </row>
    <row r="147" s="13" customFormat="1">
      <c r="A147" s="13"/>
      <c r="B147" s="186"/>
      <c r="C147" s="13"/>
      <c r="D147" s="187" t="s">
        <v>150</v>
      </c>
      <c r="E147" s="188" t="s">
        <v>1</v>
      </c>
      <c r="F147" s="189" t="s">
        <v>180</v>
      </c>
      <c r="G147" s="13"/>
      <c r="H147" s="188" t="s">
        <v>1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150</v>
      </c>
      <c r="AU147" s="188" t="s">
        <v>83</v>
      </c>
      <c r="AV147" s="13" t="s">
        <v>81</v>
      </c>
      <c r="AW147" s="13" t="s">
        <v>30</v>
      </c>
      <c r="AX147" s="13" t="s">
        <v>73</v>
      </c>
      <c r="AY147" s="188" t="s">
        <v>135</v>
      </c>
    </row>
    <row r="148" s="14" customFormat="1">
      <c r="A148" s="14"/>
      <c r="B148" s="194"/>
      <c r="C148" s="14"/>
      <c r="D148" s="187" t="s">
        <v>150</v>
      </c>
      <c r="E148" s="195" t="s">
        <v>1</v>
      </c>
      <c r="F148" s="196" t="s">
        <v>181</v>
      </c>
      <c r="G148" s="14"/>
      <c r="H148" s="197">
        <v>28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150</v>
      </c>
      <c r="AU148" s="195" t="s">
        <v>83</v>
      </c>
      <c r="AV148" s="14" t="s">
        <v>83</v>
      </c>
      <c r="AW148" s="14" t="s">
        <v>30</v>
      </c>
      <c r="AX148" s="14" t="s">
        <v>73</v>
      </c>
      <c r="AY148" s="195" t="s">
        <v>135</v>
      </c>
    </row>
    <row r="149" s="13" customFormat="1">
      <c r="A149" s="13"/>
      <c r="B149" s="186"/>
      <c r="C149" s="13"/>
      <c r="D149" s="187" t="s">
        <v>150</v>
      </c>
      <c r="E149" s="188" t="s">
        <v>1</v>
      </c>
      <c r="F149" s="189" t="s">
        <v>182</v>
      </c>
      <c r="G149" s="13"/>
      <c r="H149" s="188" t="s">
        <v>1</v>
      </c>
      <c r="I149" s="190"/>
      <c r="J149" s="13"/>
      <c r="K149" s="13"/>
      <c r="L149" s="186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150</v>
      </c>
      <c r="AU149" s="188" t="s">
        <v>83</v>
      </c>
      <c r="AV149" s="13" t="s">
        <v>81</v>
      </c>
      <c r="AW149" s="13" t="s">
        <v>30</v>
      </c>
      <c r="AX149" s="13" t="s">
        <v>73</v>
      </c>
      <c r="AY149" s="188" t="s">
        <v>135</v>
      </c>
    </row>
    <row r="150" s="14" customFormat="1">
      <c r="A150" s="14"/>
      <c r="B150" s="194"/>
      <c r="C150" s="14"/>
      <c r="D150" s="187" t="s">
        <v>150</v>
      </c>
      <c r="E150" s="195" t="s">
        <v>1</v>
      </c>
      <c r="F150" s="196" t="s">
        <v>170</v>
      </c>
      <c r="G150" s="14"/>
      <c r="H150" s="197">
        <v>9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150</v>
      </c>
      <c r="AU150" s="195" t="s">
        <v>83</v>
      </c>
      <c r="AV150" s="14" t="s">
        <v>83</v>
      </c>
      <c r="AW150" s="14" t="s">
        <v>30</v>
      </c>
      <c r="AX150" s="14" t="s">
        <v>73</v>
      </c>
      <c r="AY150" s="195" t="s">
        <v>135</v>
      </c>
    </row>
    <row r="151" s="13" customFormat="1">
      <c r="A151" s="13"/>
      <c r="B151" s="186"/>
      <c r="C151" s="13"/>
      <c r="D151" s="187" t="s">
        <v>150</v>
      </c>
      <c r="E151" s="188" t="s">
        <v>1</v>
      </c>
      <c r="F151" s="189" t="s">
        <v>183</v>
      </c>
      <c r="G151" s="13"/>
      <c r="H151" s="188" t="s">
        <v>1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150</v>
      </c>
      <c r="AU151" s="188" t="s">
        <v>83</v>
      </c>
      <c r="AV151" s="13" t="s">
        <v>81</v>
      </c>
      <c r="AW151" s="13" t="s">
        <v>30</v>
      </c>
      <c r="AX151" s="13" t="s">
        <v>73</v>
      </c>
      <c r="AY151" s="188" t="s">
        <v>135</v>
      </c>
    </row>
    <row r="152" s="14" customFormat="1">
      <c r="A152" s="14"/>
      <c r="B152" s="194"/>
      <c r="C152" s="14"/>
      <c r="D152" s="187" t="s">
        <v>150</v>
      </c>
      <c r="E152" s="195" t="s">
        <v>1</v>
      </c>
      <c r="F152" s="196" t="s">
        <v>184</v>
      </c>
      <c r="G152" s="14"/>
      <c r="H152" s="197">
        <v>19</v>
      </c>
      <c r="I152" s="198"/>
      <c r="J152" s="14"/>
      <c r="K152" s="14"/>
      <c r="L152" s="194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5" t="s">
        <v>150</v>
      </c>
      <c r="AU152" s="195" t="s">
        <v>83</v>
      </c>
      <c r="AV152" s="14" t="s">
        <v>83</v>
      </c>
      <c r="AW152" s="14" t="s">
        <v>30</v>
      </c>
      <c r="AX152" s="14" t="s">
        <v>73</v>
      </c>
      <c r="AY152" s="195" t="s">
        <v>135</v>
      </c>
    </row>
    <row r="153" s="15" customFormat="1">
      <c r="A153" s="15"/>
      <c r="B153" s="202"/>
      <c r="C153" s="15"/>
      <c r="D153" s="187" t="s">
        <v>150</v>
      </c>
      <c r="E153" s="203" t="s">
        <v>1</v>
      </c>
      <c r="F153" s="204" t="s">
        <v>155</v>
      </c>
      <c r="G153" s="15"/>
      <c r="H153" s="205">
        <v>56</v>
      </c>
      <c r="I153" s="206"/>
      <c r="J153" s="15"/>
      <c r="K153" s="15"/>
      <c r="L153" s="202"/>
      <c r="M153" s="207"/>
      <c r="N153" s="208"/>
      <c r="O153" s="208"/>
      <c r="P153" s="208"/>
      <c r="Q153" s="208"/>
      <c r="R153" s="208"/>
      <c r="S153" s="208"/>
      <c r="T153" s="20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3" t="s">
        <v>150</v>
      </c>
      <c r="AU153" s="203" t="s">
        <v>83</v>
      </c>
      <c r="AV153" s="15" t="s">
        <v>141</v>
      </c>
      <c r="AW153" s="15" t="s">
        <v>30</v>
      </c>
      <c r="AX153" s="15" t="s">
        <v>81</v>
      </c>
      <c r="AY153" s="203" t="s">
        <v>135</v>
      </c>
    </row>
    <row r="154" s="2" customFormat="1" ht="24.15" customHeight="1">
      <c r="A154" s="37"/>
      <c r="B154" s="171"/>
      <c r="C154" s="172" t="s">
        <v>170</v>
      </c>
      <c r="D154" s="172" t="s">
        <v>137</v>
      </c>
      <c r="E154" s="173" t="s">
        <v>185</v>
      </c>
      <c r="F154" s="174" t="s">
        <v>186</v>
      </c>
      <c r="G154" s="175" t="s">
        <v>163</v>
      </c>
      <c r="H154" s="176">
        <v>9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38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141</v>
      </c>
      <c r="AT154" s="184" t="s">
        <v>137</v>
      </c>
      <c r="AU154" s="184" t="s">
        <v>83</v>
      </c>
      <c r="AY154" s="18" t="s">
        <v>135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81</v>
      </c>
      <c r="BK154" s="185">
        <f>ROUND(I154*H154,2)</f>
        <v>0</v>
      </c>
      <c r="BL154" s="18" t="s">
        <v>141</v>
      </c>
      <c r="BM154" s="184" t="s">
        <v>187</v>
      </c>
    </row>
    <row r="155" s="13" customFormat="1">
      <c r="A155" s="13"/>
      <c r="B155" s="186"/>
      <c r="C155" s="13"/>
      <c r="D155" s="187" t="s">
        <v>150</v>
      </c>
      <c r="E155" s="188" t="s">
        <v>1</v>
      </c>
      <c r="F155" s="189" t="s">
        <v>188</v>
      </c>
      <c r="G155" s="13"/>
      <c r="H155" s="188" t="s">
        <v>1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150</v>
      </c>
      <c r="AU155" s="188" t="s">
        <v>83</v>
      </c>
      <c r="AV155" s="13" t="s">
        <v>81</v>
      </c>
      <c r="AW155" s="13" t="s">
        <v>30</v>
      </c>
      <c r="AX155" s="13" t="s">
        <v>73</v>
      </c>
      <c r="AY155" s="188" t="s">
        <v>135</v>
      </c>
    </row>
    <row r="156" s="14" customFormat="1">
      <c r="A156" s="14"/>
      <c r="B156" s="194"/>
      <c r="C156" s="14"/>
      <c r="D156" s="187" t="s">
        <v>150</v>
      </c>
      <c r="E156" s="195" t="s">
        <v>1</v>
      </c>
      <c r="F156" s="196" t="s">
        <v>181</v>
      </c>
      <c r="G156" s="14"/>
      <c r="H156" s="197">
        <v>28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150</v>
      </c>
      <c r="AU156" s="195" t="s">
        <v>83</v>
      </c>
      <c r="AV156" s="14" t="s">
        <v>83</v>
      </c>
      <c r="AW156" s="14" t="s">
        <v>30</v>
      </c>
      <c r="AX156" s="14" t="s">
        <v>73</v>
      </c>
      <c r="AY156" s="195" t="s">
        <v>135</v>
      </c>
    </row>
    <row r="157" s="13" customFormat="1">
      <c r="A157" s="13"/>
      <c r="B157" s="186"/>
      <c r="C157" s="13"/>
      <c r="D157" s="187" t="s">
        <v>150</v>
      </c>
      <c r="E157" s="188" t="s">
        <v>1</v>
      </c>
      <c r="F157" s="189" t="s">
        <v>189</v>
      </c>
      <c r="G157" s="13"/>
      <c r="H157" s="188" t="s">
        <v>1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150</v>
      </c>
      <c r="AU157" s="188" t="s">
        <v>83</v>
      </c>
      <c r="AV157" s="13" t="s">
        <v>81</v>
      </c>
      <c r="AW157" s="13" t="s">
        <v>30</v>
      </c>
      <c r="AX157" s="13" t="s">
        <v>73</v>
      </c>
      <c r="AY157" s="188" t="s">
        <v>135</v>
      </c>
    </row>
    <row r="158" s="14" customFormat="1">
      <c r="A158" s="14"/>
      <c r="B158" s="194"/>
      <c r="C158" s="14"/>
      <c r="D158" s="187" t="s">
        <v>150</v>
      </c>
      <c r="E158" s="195" t="s">
        <v>1</v>
      </c>
      <c r="F158" s="196" t="s">
        <v>190</v>
      </c>
      <c r="G158" s="14"/>
      <c r="H158" s="197">
        <v>-19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150</v>
      </c>
      <c r="AU158" s="195" t="s">
        <v>83</v>
      </c>
      <c r="AV158" s="14" t="s">
        <v>83</v>
      </c>
      <c r="AW158" s="14" t="s">
        <v>30</v>
      </c>
      <c r="AX158" s="14" t="s">
        <v>73</v>
      </c>
      <c r="AY158" s="195" t="s">
        <v>135</v>
      </c>
    </row>
    <row r="159" s="15" customFormat="1">
      <c r="A159" s="15"/>
      <c r="B159" s="202"/>
      <c r="C159" s="15"/>
      <c r="D159" s="187" t="s">
        <v>150</v>
      </c>
      <c r="E159" s="203" t="s">
        <v>1</v>
      </c>
      <c r="F159" s="204" t="s">
        <v>155</v>
      </c>
      <c r="G159" s="15"/>
      <c r="H159" s="205">
        <v>9</v>
      </c>
      <c r="I159" s="206"/>
      <c r="J159" s="15"/>
      <c r="K159" s="15"/>
      <c r="L159" s="202"/>
      <c r="M159" s="207"/>
      <c r="N159" s="208"/>
      <c r="O159" s="208"/>
      <c r="P159" s="208"/>
      <c r="Q159" s="208"/>
      <c r="R159" s="208"/>
      <c r="S159" s="208"/>
      <c r="T159" s="20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3" t="s">
        <v>150</v>
      </c>
      <c r="AU159" s="203" t="s">
        <v>83</v>
      </c>
      <c r="AV159" s="15" t="s">
        <v>141</v>
      </c>
      <c r="AW159" s="15" t="s">
        <v>30</v>
      </c>
      <c r="AX159" s="15" t="s">
        <v>81</v>
      </c>
      <c r="AY159" s="203" t="s">
        <v>135</v>
      </c>
    </row>
    <row r="160" s="2" customFormat="1" ht="24.15" customHeight="1">
      <c r="A160" s="37"/>
      <c r="B160" s="171"/>
      <c r="C160" s="172" t="s">
        <v>191</v>
      </c>
      <c r="D160" s="172" t="s">
        <v>137</v>
      </c>
      <c r="E160" s="173" t="s">
        <v>192</v>
      </c>
      <c r="F160" s="174" t="s">
        <v>193</v>
      </c>
      <c r="G160" s="175" t="s">
        <v>163</v>
      </c>
      <c r="H160" s="176">
        <v>19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38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141</v>
      </c>
      <c r="AT160" s="184" t="s">
        <v>137</v>
      </c>
      <c r="AU160" s="184" t="s">
        <v>83</v>
      </c>
      <c r="AY160" s="18" t="s">
        <v>135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81</v>
      </c>
      <c r="BK160" s="185">
        <f>ROUND(I160*H160,2)</f>
        <v>0</v>
      </c>
      <c r="BL160" s="18" t="s">
        <v>141</v>
      </c>
      <c r="BM160" s="184" t="s">
        <v>194</v>
      </c>
    </row>
    <row r="161" s="13" customFormat="1">
      <c r="A161" s="13"/>
      <c r="B161" s="186"/>
      <c r="C161" s="13"/>
      <c r="D161" s="187" t="s">
        <v>150</v>
      </c>
      <c r="E161" s="188" t="s">
        <v>1</v>
      </c>
      <c r="F161" s="189" t="s">
        <v>183</v>
      </c>
      <c r="G161" s="13"/>
      <c r="H161" s="188" t="s">
        <v>1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150</v>
      </c>
      <c r="AU161" s="188" t="s">
        <v>83</v>
      </c>
      <c r="AV161" s="13" t="s">
        <v>81</v>
      </c>
      <c r="AW161" s="13" t="s">
        <v>30</v>
      </c>
      <c r="AX161" s="13" t="s">
        <v>73</v>
      </c>
      <c r="AY161" s="188" t="s">
        <v>135</v>
      </c>
    </row>
    <row r="162" s="14" customFormat="1">
      <c r="A162" s="14"/>
      <c r="B162" s="194"/>
      <c r="C162" s="14"/>
      <c r="D162" s="187" t="s">
        <v>150</v>
      </c>
      <c r="E162" s="195" t="s">
        <v>1</v>
      </c>
      <c r="F162" s="196" t="s">
        <v>184</v>
      </c>
      <c r="G162" s="14"/>
      <c r="H162" s="197">
        <v>19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150</v>
      </c>
      <c r="AU162" s="195" t="s">
        <v>83</v>
      </c>
      <c r="AV162" s="14" t="s">
        <v>83</v>
      </c>
      <c r="AW162" s="14" t="s">
        <v>30</v>
      </c>
      <c r="AX162" s="14" t="s">
        <v>73</v>
      </c>
      <c r="AY162" s="195" t="s">
        <v>135</v>
      </c>
    </row>
    <row r="163" s="15" customFormat="1">
      <c r="A163" s="15"/>
      <c r="B163" s="202"/>
      <c r="C163" s="15"/>
      <c r="D163" s="187" t="s">
        <v>150</v>
      </c>
      <c r="E163" s="203" t="s">
        <v>1</v>
      </c>
      <c r="F163" s="204" t="s">
        <v>155</v>
      </c>
      <c r="G163" s="15"/>
      <c r="H163" s="205">
        <v>19</v>
      </c>
      <c r="I163" s="206"/>
      <c r="J163" s="15"/>
      <c r="K163" s="15"/>
      <c r="L163" s="202"/>
      <c r="M163" s="207"/>
      <c r="N163" s="208"/>
      <c r="O163" s="208"/>
      <c r="P163" s="208"/>
      <c r="Q163" s="208"/>
      <c r="R163" s="208"/>
      <c r="S163" s="208"/>
      <c r="T163" s="20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3" t="s">
        <v>150</v>
      </c>
      <c r="AU163" s="203" t="s">
        <v>83</v>
      </c>
      <c r="AV163" s="15" t="s">
        <v>141</v>
      </c>
      <c r="AW163" s="15" t="s">
        <v>30</v>
      </c>
      <c r="AX163" s="15" t="s">
        <v>81</v>
      </c>
      <c r="AY163" s="203" t="s">
        <v>135</v>
      </c>
    </row>
    <row r="164" s="2" customFormat="1" ht="24.15" customHeight="1">
      <c r="A164" s="37"/>
      <c r="B164" s="171"/>
      <c r="C164" s="172" t="s">
        <v>195</v>
      </c>
      <c r="D164" s="172" t="s">
        <v>137</v>
      </c>
      <c r="E164" s="173" t="s">
        <v>196</v>
      </c>
      <c r="F164" s="174" t="s">
        <v>197</v>
      </c>
      <c r="G164" s="175" t="s">
        <v>198</v>
      </c>
      <c r="H164" s="176">
        <v>16.199999999999999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83</v>
      </c>
      <c r="AY164" s="18" t="s">
        <v>135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81</v>
      </c>
      <c r="BK164" s="185">
        <f>ROUND(I164*H164,2)</f>
        <v>0</v>
      </c>
      <c r="BL164" s="18" t="s">
        <v>141</v>
      </c>
      <c r="BM164" s="184" t="s">
        <v>199</v>
      </c>
    </row>
    <row r="165" s="14" customFormat="1">
      <c r="A165" s="14"/>
      <c r="B165" s="194"/>
      <c r="C165" s="14"/>
      <c r="D165" s="187" t="s">
        <v>150</v>
      </c>
      <c r="E165" s="195" t="s">
        <v>1</v>
      </c>
      <c r="F165" s="196" t="s">
        <v>200</v>
      </c>
      <c r="G165" s="14"/>
      <c r="H165" s="197">
        <v>16.199999999999999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150</v>
      </c>
      <c r="AU165" s="195" t="s">
        <v>83</v>
      </c>
      <c r="AV165" s="14" t="s">
        <v>83</v>
      </c>
      <c r="AW165" s="14" t="s">
        <v>30</v>
      </c>
      <c r="AX165" s="14" t="s">
        <v>81</v>
      </c>
      <c r="AY165" s="195" t="s">
        <v>135</v>
      </c>
    </row>
    <row r="166" s="2" customFormat="1" ht="24.15" customHeight="1">
      <c r="A166" s="37"/>
      <c r="B166" s="171"/>
      <c r="C166" s="172" t="s">
        <v>201</v>
      </c>
      <c r="D166" s="172" t="s">
        <v>137</v>
      </c>
      <c r="E166" s="173" t="s">
        <v>202</v>
      </c>
      <c r="F166" s="174" t="s">
        <v>203</v>
      </c>
      <c r="G166" s="175" t="s">
        <v>163</v>
      </c>
      <c r="H166" s="176">
        <v>0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38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141</v>
      </c>
      <c r="AT166" s="184" t="s">
        <v>137</v>
      </c>
      <c r="AU166" s="184" t="s">
        <v>83</v>
      </c>
      <c r="AY166" s="18" t="s">
        <v>135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81</v>
      </c>
      <c r="BK166" s="185">
        <f>ROUND(I166*H166,2)</f>
        <v>0</v>
      </c>
      <c r="BL166" s="18" t="s">
        <v>141</v>
      </c>
      <c r="BM166" s="184" t="s">
        <v>204</v>
      </c>
    </row>
    <row r="167" s="13" customFormat="1">
      <c r="A167" s="13"/>
      <c r="B167" s="186"/>
      <c r="C167" s="13"/>
      <c r="D167" s="187" t="s">
        <v>150</v>
      </c>
      <c r="E167" s="188" t="s">
        <v>1</v>
      </c>
      <c r="F167" s="189" t="s">
        <v>169</v>
      </c>
      <c r="G167" s="13"/>
      <c r="H167" s="188" t="s">
        <v>1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150</v>
      </c>
      <c r="AU167" s="188" t="s">
        <v>83</v>
      </c>
      <c r="AV167" s="13" t="s">
        <v>81</v>
      </c>
      <c r="AW167" s="13" t="s">
        <v>30</v>
      </c>
      <c r="AX167" s="13" t="s">
        <v>73</v>
      </c>
      <c r="AY167" s="188" t="s">
        <v>135</v>
      </c>
    </row>
    <row r="168" s="13" customFormat="1">
      <c r="A168" s="13"/>
      <c r="B168" s="186"/>
      <c r="C168" s="13"/>
      <c r="D168" s="187" t="s">
        <v>150</v>
      </c>
      <c r="E168" s="188" t="s">
        <v>1</v>
      </c>
      <c r="F168" s="189" t="s">
        <v>205</v>
      </c>
      <c r="G168" s="13"/>
      <c r="H168" s="188" t="s">
        <v>1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150</v>
      </c>
      <c r="AU168" s="188" t="s">
        <v>83</v>
      </c>
      <c r="AV168" s="13" t="s">
        <v>81</v>
      </c>
      <c r="AW168" s="13" t="s">
        <v>30</v>
      </c>
      <c r="AX168" s="13" t="s">
        <v>73</v>
      </c>
      <c r="AY168" s="188" t="s">
        <v>135</v>
      </c>
    </row>
    <row r="169" s="14" customFormat="1">
      <c r="A169" s="14"/>
      <c r="B169" s="194"/>
      <c r="C169" s="14"/>
      <c r="D169" s="187" t="s">
        <v>150</v>
      </c>
      <c r="E169" s="195" t="s">
        <v>1</v>
      </c>
      <c r="F169" s="196" t="s">
        <v>170</v>
      </c>
      <c r="G169" s="14"/>
      <c r="H169" s="197">
        <v>9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150</v>
      </c>
      <c r="AU169" s="195" t="s">
        <v>83</v>
      </c>
      <c r="AV169" s="14" t="s">
        <v>83</v>
      </c>
      <c r="AW169" s="14" t="s">
        <v>30</v>
      </c>
      <c r="AX169" s="14" t="s">
        <v>73</v>
      </c>
      <c r="AY169" s="195" t="s">
        <v>135</v>
      </c>
    </row>
    <row r="170" s="13" customFormat="1">
      <c r="A170" s="13"/>
      <c r="B170" s="186"/>
      <c r="C170" s="13"/>
      <c r="D170" s="187" t="s">
        <v>150</v>
      </c>
      <c r="E170" s="188" t="s">
        <v>1</v>
      </c>
      <c r="F170" s="189" t="s">
        <v>206</v>
      </c>
      <c r="G170" s="13"/>
      <c r="H170" s="188" t="s">
        <v>1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150</v>
      </c>
      <c r="AU170" s="188" t="s">
        <v>83</v>
      </c>
      <c r="AV170" s="13" t="s">
        <v>81</v>
      </c>
      <c r="AW170" s="13" t="s">
        <v>30</v>
      </c>
      <c r="AX170" s="13" t="s">
        <v>73</v>
      </c>
      <c r="AY170" s="188" t="s">
        <v>135</v>
      </c>
    </row>
    <row r="171" s="14" customFormat="1">
      <c r="A171" s="14"/>
      <c r="B171" s="194"/>
      <c r="C171" s="14"/>
      <c r="D171" s="187" t="s">
        <v>150</v>
      </c>
      <c r="E171" s="195" t="s">
        <v>1</v>
      </c>
      <c r="F171" s="196" t="s">
        <v>207</v>
      </c>
      <c r="G171" s="14"/>
      <c r="H171" s="197">
        <v>-9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150</v>
      </c>
      <c r="AU171" s="195" t="s">
        <v>83</v>
      </c>
      <c r="AV171" s="14" t="s">
        <v>83</v>
      </c>
      <c r="AW171" s="14" t="s">
        <v>30</v>
      </c>
      <c r="AX171" s="14" t="s">
        <v>73</v>
      </c>
      <c r="AY171" s="195" t="s">
        <v>135</v>
      </c>
    </row>
    <row r="172" s="15" customFormat="1">
      <c r="A172" s="15"/>
      <c r="B172" s="202"/>
      <c r="C172" s="15"/>
      <c r="D172" s="187" t="s">
        <v>150</v>
      </c>
      <c r="E172" s="203" t="s">
        <v>1</v>
      </c>
      <c r="F172" s="204" t="s">
        <v>155</v>
      </c>
      <c r="G172" s="15"/>
      <c r="H172" s="205">
        <v>0</v>
      </c>
      <c r="I172" s="206"/>
      <c r="J172" s="15"/>
      <c r="K172" s="15"/>
      <c r="L172" s="202"/>
      <c r="M172" s="207"/>
      <c r="N172" s="208"/>
      <c r="O172" s="208"/>
      <c r="P172" s="208"/>
      <c r="Q172" s="208"/>
      <c r="R172" s="208"/>
      <c r="S172" s="208"/>
      <c r="T172" s="20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3" t="s">
        <v>150</v>
      </c>
      <c r="AU172" s="203" t="s">
        <v>83</v>
      </c>
      <c r="AV172" s="15" t="s">
        <v>141</v>
      </c>
      <c r="AW172" s="15" t="s">
        <v>30</v>
      </c>
      <c r="AX172" s="15" t="s">
        <v>81</v>
      </c>
      <c r="AY172" s="203" t="s">
        <v>135</v>
      </c>
    </row>
    <row r="173" s="2" customFormat="1" ht="24.15" customHeight="1">
      <c r="A173" s="37"/>
      <c r="B173" s="171"/>
      <c r="C173" s="172" t="s">
        <v>208</v>
      </c>
      <c r="D173" s="172" t="s">
        <v>137</v>
      </c>
      <c r="E173" s="173" t="s">
        <v>209</v>
      </c>
      <c r="F173" s="174" t="s">
        <v>210</v>
      </c>
      <c r="G173" s="175" t="s">
        <v>140</v>
      </c>
      <c r="H173" s="176">
        <v>368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141</v>
      </c>
      <c r="AT173" s="184" t="s">
        <v>137</v>
      </c>
      <c r="AU173" s="184" t="s">
        <v>83</v>
      </c>
      <c r="AY173" s="18" t="s">
        <v>135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141</v>
      </c>
      <c r="BM173" s="184" t="s">
        <v>211</v>
      </c>
    </row>
    <row r="174" s="12" customFormat="1" ht="22.8" customHeight="1">
      <c r="A174" s="12"/>
      <c r="B174" s="158"/>
      <c r="C174" s="12"/>
      <c r="D174" s="159" t="s">
        <v>72</v>
      </c>
      <c r="E174" s="169" t="s">
        <v>160</v>
      </c>
      <c r="F174" s="169" t="s">
        <v>212</v>
      </c>
      <c r="G174" s="12"/>
      <c r="H174" s="12"/>
      <c r="I174" s="161"/>
      <c r="J174" s="170">
        <f>BK174</f>
        <v>0</v>
      </c>
      <c r="K174" s="12"/>
      <c r="L174" s="158"/>
      <c r="M174" s="163"/>
      <c r="N174" s="164"/>
      <c r="O174" s="164"/>
      <c r="P174" s="165">
        <f>SUM(P175:P178)</f>
        <v>0</v>
      </c>
      <c r="Q174" s="164"/>
      <c r="R174" s="165">
        <f>SUM(R175:R178)</f>
        <v>30.087960000000002</v>
      </c>
      <c r="S174" s="164"/>
      <c r="T174" s="166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9" t="s">
        <v>81</v>
      </c>
      <c r="AT174" s="167" t="s">
        <v>72</v>
      </c>
      <c r="AU174" s="167" t="s">
        <v>81</v>
      </c>
      <c r="AY174" s="159" t="s">
        <v>135</v>
      </c>
      <c r="BK174" s="168">
        <f>SUM(BK175:BK178)</f>
        <v>0</v>
      </c>
    </row>
    <row r="175" s="2" customFormat="1" ht="14.4" customHeight="1">
      <c r="A175" s="37"/>
      <c r="B175" s="171"/>
      <c r="C175" s="172" t="s">
        <v>213</v>
      </c>
      <c r="D175" s="172" t="s">
        <v>137</v>
      </c>
      <c r="E175" s="173" t="s">
        <v>214</v>
      </c>
      <c r="F175" s="174" t="s">
        <v>215</v>
      </c>
      <c r="G175" s="175" t="s">
        <v>163</v>
      </c>
      <c r="H175" s="176">
        <v>19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141</v>
      </c>
      <c r="AT175" s="184" t="s">
        <v>137</v>
      </c>
      <c r="AU175" s="184" t="s">
        <v>83</v>
      </c>
      <c r="AY175" s="18" t="s">
        <v>135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141</v>
      </c>
      <c r="BM175" s="184" t="s">
        <v>216</v>
      </c>
    </row>
    <row r="176" s="2" customFormat="1" ht="24.15" customHeight="1">
      <c r="A176" s="37"/>
      <c r="B176" s="171"/>
      <c r="C176" s="172" t="s">
        <v>8</v>
      </c>
      <c r="D176" s="172" t="s">
        <v>137</v>
      </c>
      <c r="E176" s="173" t="s">
        <v>217</v>
      </c>
      <c r="F176" s="174" t="s">
        <v>218</v>
      </c>
      <c r="G176" s="175" t="s">
        <v>140</v>
      </c>
      <c r="H176" s="176">
        <v>49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38</v>
      </c>
      <c r="O176" s="76"/>
      <c r="P176" s="182">
        <f>O176*H176</f>
        <v>0</v>
      </c>
      <c r="Q176" s="182">
        <v>0.61404000000000003</v>
      </c>
      <c r="R176" s="182">
        <f>Q176*H176</f>
        <v>30.087960000000002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141</v>
      </c>
      <c r="AT176" s="184" t="s">
        <v>137</v>
      </c>
      <c r="AU176" s="184" t="s">
        <v>83</v>
      </c>
      <c r="AY176" s="18" t="s">
        <v>135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81</v>
      </c>
      <c r="BK176" s="185">
        <f>ROUND(I176*H176,2)</f>
        <v>0</v>
      </c>
      <c r="BL176" s="18" t="s">
        <v>141</v>
      </c>
      <c r="BM176" s="184" t="s">
        <v>219</v>
      </c>
    </row>
    <row r="177" s="13" customFormat="1">
      <c r="A177" s="13"/>
      <c r="B177" s="186"/>
      <c r="C177" s="13"/>
      <c r="D177" s="187" t="s">
        <v>150</v>
      </c>
      <c r="E177" s="188" t="s">
        <v>1</v>
      </c>
      <c r="F177" s="189" t="s">
        <v>220</v>
      </c>
      <c r="G177" s="13"/>
      <c r="H177" s="188" t="s">
        <v>1</v>
      </c>
      <c r="I177" s="190"/>
      <c r="J177" s="13"/>
      <c r="K177" s="13"/>
      <c r="L177" s="186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150</v>
      </c>
      <c r="AU177" s="188" t="s">
        <v>83</v>
      </c>
      <c r="AV177" s="13" t="s">
        <v>81</v>
      </c>
      <c r="AW177" s="13" t="s">
        <v>30</v>
      </c>
      <c r="AX177" s="13" t="s">
        <v>73</v>
      </c>
      <c r="AY177" s="188" t="s">
        <v>135</v>
      </c>
    </row>
    <row r="178" s="14" customFormat="1">
      <c r="A178" s="14"/>
      <c r="B178" s="194"/>
      <c r="C178" s="14"/>
      <c r="D178" s="187" t="s">
        <v>150</v>
      </c>
      <c r="E178" s="195" t="s">
        <v>1</v>
      </c>
      <c r="F178" s="196" t="s">
        <v>221</v>
      </c>
      <c r="G178" s="14"/>
      <c r="H178" s="197">
        <v>49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150</v>
      </c>
      <c r="AU178" s="195" t="s">
        <v>83</v>
      </c>
      <c r="AV178" s="14" t="s">
        <v>83</v>
      </c>
      <c r="AW178" s="14" t="s">
        <v>30</v>
      </c>
      <c r="AX178" s="14" t="s">
        <v>81</v>
      </c>
      <c r="AY178" s="195" t="s">
        <v>135</v>
      </c>
    </row>
    <row r="179" s="12" customFormat="1" ht="22.8" customHeight="1">
      <c r="A179" s="12"/>
      <c r="B179" s="158"/>
      <c r="C179" s="12"/>
      <c r="D179" s="159" t="s">
        <v>72</v>
      </c>
      <c r="E179" s="169" t="s">
        <v>222</v>
      </c>
      <c r="F179" s="169" t="s">
        <v>223</v>
      </c>
      <c r="G179" s="12"/>
      <c r="H179" s="12"/>
      <c r="I179" s="161"/>
      <c r="J179" s="170">
        <f>BK179</f>
        <v>0</v>
      </c>
      <c r="K179" s="12"/>
      <c r="L179" s="158"/>
      <c r="M179" s="163"/>
      <c r="N179" s="164"/>
      <c r="O179" s="164"/>
      <c r="P179" s="165">
        <f>SUM(P180:P189)</f>
        <v>0</v>
      </c>
      <c r="Q179" s="164"/>
      <c r="R179" s="165">
        <f>SUM(R180:R189)</f>
        <v>3.71916</v>
      </c>
      <c r="S179" s="164"/>
      <c r="T179" s="166">
        <f>SUM(T180:T189)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9" t="s">
        <v>81</v>
      </c>
      <c r="AT179" s="167" t="s">
        <v>72</v>
      </c>
      <c r="AU179" s="167" t="s">
        <v>81</v>
      </c>
      <c r="AY179" s="159" t="s">
        <v>135</v>
      </c>
      <c r="BK179" s="168">
        <f>SUM(BK180:BK189)</f>
        <v>0</v>
      </c>
    </row>
    <row r="180" s="2" customFormat="1" ht="14.4" customHeight="1">
      <c r="A180" s="37"/>
      <c r="B180" s="171"/>
      <c r="C180" s="172" t="s">
        <v>224</v>
      </c>
      <c r="D180" s="172" t="s">
        <v>137</v>
      </c>
      <c r="E180" s="173" t="s">
        <v>225</v>
      </c>
      <c r="F180" s="174" t="s">
        <v>226</v>
      </c>
      <c r="G180" s="175" t="s">
        <v>140</v>
      </c>
      <c r="H180" s="176">
        <v>14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141</v>
      </c>
      <c r="AT180" s="184" t="s">
        <v>137</v>
      </c>
      <c r="AU180" s="184" t="s">
        <v>83</v>
      </c>
      <c r="AY180" s="18" t="s">
        <v>135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81</v>
      </c>
      <c r="BK180" s="185">
        <f>ROUND(I180*H180,2)</f>
        <v>0</v>
      </c>
      <c r="BL180" s="18" t="s">
        <v>141</v>
      </c>
      <c r="BM180" s="184" t="s">
        <v>227</v>
      </c>
    </row>
    <row r="181" s="2" customFormat="1" ht="24.15" customHeight="1">
      <c r="A181" s="37"/>
      <c r="B181" s="171"/>
      <c r="C181" s="172" t="s">
        <v>228</v>
      </c>
      <c r="D181" s="172" t="s">
        <v>137</v>
      </c>
      <c r="E181" s="173" t="s">
        <v>229</v>
      </c>
      <c r="F181" s="174" t="s">
        <v>230</v>
      </c>
      <c r="G181" s="175" t="s">
        <v>140</v>
      </c>
      <c r="H181" s="176">
        <v>14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38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141</v>
      </c>
      <c r="AT181" s="184" t="s">
        <v>137</v>
      </c>
      <c r="AU181" s="184" t="s">
        <v>83</v>
      </c>
      <c r="AY181" s="18" t="s">
        <v>135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81</v>
      </c>
      <c r="BK181" s="185">
        <f>ROUND(I181*H181,2)</f>
        <v>0</v>
      </c>
      <c r="BL181" s="18" t="s">
        <v>141</v>
      </c>
      <c r="BM181" s="184" t="s">
        <v>231</v>
      </c>
    </row>
    <row r="182" s="2" customFormat="1" ht="24.15" customHeight="1">
      <c r="A182" s="37"/>
      <c r="B182" s="171"/>
      <c r="C182" s="172" t="s">
        <v>232</v>
      </c>
      <c r="D182" s="172" t="s">
        <v>137</v>
      </c>
      <c r="E182" s="173" t="s">
        <v>233</v>
      </c>
      <c r="F182" s="174" t="s">
        <v>234</v>
      </c>
      <c r="G182" s="175" t="s">
        <v>140</v>
      </c>
      <c r="H182" s="176">
        <v>14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38</v>
      </c>
      <c r="O182" s="76"/>
      <c r="P182" s="182">
        <f>O182*H182</f>
        <v>0</v>
      </c>
      <c r="Q182" s="182">
        <v>0.10362</v>
      </c>
      <c r="R182" s="182">
        <f>Q182*H182</f>
        <v>1.45068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141</v>
      </c>
      <c r="AT182" s="184" t="s">
        <v>137</v>
      </c>
      <c r="AU182" s="184" t="s">
        <v>83</v>
      </c>
      <c r="AY182" s="18" t="s">
        <v>135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81</v>
      </c>
      <c r="BK182" s="185">
        <f>ROUND(I182*H182,2)</f>
        <v>0</v>
      </c>
      <c r="BL182" s="18" t="s">
        <v>141</v>
      </c>
      <c r="BM182" s="184" t="s">
        <v>235</v>
      </c>
    </row>
    <row r="183" s="14" customFormat="1">
      <c r="A183" s="14"/>
      <c r="B183" s="194"/>
      <c r="C183" s="14"/>
      <c r="D183" s="187" t="s">
        <v>150</v>
      </c>
      <c r="E183" s="195" t="s">
        <v>1</v>
      </c>
      <c r="F183" s="196" t="s">
        <v>236</v>
      </c>
      <c r="G183" s="14"/>
      <c r="H183" s="197">
        <v>14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150</v>
      </c>
      <c r="AU183" s="195" t="s">
        <v>83</v>
      </c>
      <c r="AV183" s="14" t="s">
        <v>83</v>
      </c>
      <c r="AW183" s="14" t="s">
        <v>30</v>
      </c>
      <c r="AX183" s="14" t="s">
        <v>81</v>
      </c>
      <c r="AY183" s="195" t="s">
        <v>135</v>
      </c>
    </row>
    <row r="184" s="2" customFormat="1" ht="14.4" customHeight="1">
      <c r="A184" s="37"/>
      <c r="B184" s="171"/>
      <c r="C184" s="210" t="s">
        <v>184</v>
      </c>
      <c r="D184" s="210" t="s">
        <v>237</v>
      </c>
      <c r="E184" s="211" t="s">
        <v>238</v>
      </c>
      <c r="F184" s="212" t="s">
        <v>239</v>
      </c>
      <c r="G184" s="213" t="s">
        <v>140</v>
      </c>
      <c r="H184" s="214">
        <v>1.02</v>
      </c>
      <c r="I184" s="215"/>
      <c r="J184" s="216">
        <f>ROUND(I184*H184,2)</f>
        <v>0</v>
      </c>
      <c r="K184" s="217"/>
      <c r="L184" s="218"/>
      <c r="M184" s="219" t="s">
        <v>1</v>
      </c>
      <c r="N184" s="220" t="s">
        <v>38</v>
      </c>
      <c r="O184" s="76"/>
      <c r="P184" s="182">
        <f>O184*H184</f>
        <v>0</v>
      </c>
      <c r="Q184" s="182">
        <v>0.152</v>
      </c>
      <c r="R184" s="182">
        <f>Q184*H184</f>
        <v>0.15504000000000001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176</v>
      </c>
      <c r="AT184" s="184" t="s">
        <v>237</v>
      </c>
      <c r="AU184" s="184" t="s">
        <v>83</v>
      </c>
      <c r="AY184" s="18" t="s">
        <v>135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81</v>
      </c>
      <c r="BK184" s="185">
        <f>ROUND(I184*H184,2)</f>
        <v>0</v>
      </c>
      <c r="BL184" s="18" t="s">
        <v>141</v>
      </c>
      <c r="BM184" s="184" t="s">
        <v>240</v>
      </c>
    </row>
    <row r="185" s="14" customFormat="1">
      <c r="A185" s="14"/>
      <c r="B185" s="194"/>
      <c r="C185" s="14"/>
      <c r="D185" s="187" t="s">
        <v>150</v>
      </c>
      <c r="E185" s="195" t="s">
        <v>1</v>
      </c>
      <c r="F185" s="196" t="s">
        <v>241</v>
      </c>
      <c r="G185" s="14"/>
      <c r="H185" s="197">
        <v>1.02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150</v>
      </c>
      <c r="AU185" s="195" t="s">
        <v>83</v>
      </c>
      <c r="AV185" s="14" t="s">
        <v>83</v>
      </c>
      <c r="AW185" s="14" t="s">
        <v>30</v>
      </c>
      <c r="AX185" s="14" t="s">
        <v>81</v>
      </c>
      <c r="AY185" s="195" t="s">
        <v>135</v>
      </c>
    </row>
    <row r="186" s="2" customFormat="1" ht="14.4" customHeight="1">
      <c r="A186" s="37"/>
      <c r="B186" s="171"/>
      <c r="C186" s="210" t="s">
        <v>242</v>
      </c>
      <c r="D186" s="210" t="s">
        <v>237</v>
      </c>
      <c r="E186" s="211" t="s">
        <v>243</v>
      </c>
      <c r="F186" s="212" t="s">
        <v>244</v>
      </c>
      <c r="G186" s="213" t="s">
        <v>140</v>
      </c>
      <c r="H186" s="214">
        <v>9.1799999999999997</v>
      </c>
      <c r="I186" s="215"/>
      <c r="J186" s="216">
        <f>ROUND(I186*H186,2)</f>
        <v>0</v>
      </c>
      <c r="K186" s="217"/>
      <c r="L186" s="218"/>
      <c r="M186" s="219" t="s">
        <v>1</v>
      </c>
      <c r="N186" s="220" t="s">
        <v>38</v>
      </c>
      <c r="O186" s="76"/>
      <c r="P186" s="182">
        <f>O186*H186</f>
        <v>0</v>
      </c>
      <c r="Q186" s="182">
        <v>0.152</v>
      </c>
      <c r="R186" s="182">
        <f>Q186*H186</f>
        <v>1.3953599999999999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176</v>
      </c>
      <c r="AT186" s="184" t="s">
        <v>237</v>
      </c>
      <c r="AU186" s="184" t="s">
        <v>83</v>
      </c>
      <c r="AY186" s="18" t="s">
        <v>135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81</v>
      </c>
      <c r="BK186" s="185">
        <f>ROUND(I186*H186,2)</f>
        <v>0</v>
      </c>
      <c r="BL186" s="18" t="s">
        <v>141</v>
      </c>
      <c r="BM186" s="184" t="s">
        <v>245</v>
      </c>
    </row>
    <row r="187" s="14" customFormat="1">
      <c r="A187" s="14"/>
      <c r="B187" s="194"/>
      <c r="C187" s="14"/>
      <c r="D187" s="187" t="s">
        <v>150</v>
      </c>
      <c r="E187" s="195" t="s">
        <v>1</v>
      </c>
      <c r="F187" s="196" t="s">
        <v>246</v>
      </c>
      <c r="G187" s="14"/>
      <c r="H187" s="197">
        <v>9.1799999999999997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150</v>
      </c>
      <c r="AU187" s="195" t="s">
        <v>83</v>
      </c>
      <c r="AV187" s="14" t="s">
        <v>83</v>
      </c>
      <c r="AW187" s="14" t="s">
        <v>30</v>
      </c>
      <c r="AX187" s="14" t="s">
        <v>81</v>
      </c>
      <c r="AY187" s="195" t="s">
        <v>135</v>
      </c>
    </row>
    <row r="188" s="2" customFormat="1" ht="14.4" customHeight="1">
      <c r="A188" s="37"/>
      <c r="B188" s="171"/>
      <c r="C188" s="210" t="s">
        <v>7</v>
      </c>
      <c r="D188" s="210" t="s">
        <v>237</v>
      </c>
      <c r="E188" s="211" t="s">
        <v>247</v>
      </c>
      <c r="F188" s="212" t="s">
        <v>248</v>
      </c>
      <c r="G188" s="213" t="s">
        <v>140</v>
      </c>
      <c r="H188" s="214">
        <v>4.0800000000000001</v>
      </c>
      <c r="I188" s="215"/>
      <c r="J188" s="216">
        <f>ROUND(I188*H188,2)</f>
        <v>0</v>
      </c>
      <c r="K188" s="217"/>
      <c r="L188" s="218"/>
      <c r="M188" s="219" t="s">
        <v>1</v>
      </c>
      <c r="N188" s="220" t="s">
        <v>38</v>
      </c>
      <c r="O188" s="76"/>
      <c r="P188" s="182">
        <f>O188*H188</f>
        <v>0</v>
      </c>
      <c r="Q188" s="182">
        <v>0.17599999999999999</v>
      </c>
      <c r="R188" s="182">
        <f>Q188*H188</f>
        <v>0.71807999999999994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176</v>
      </c>
      <c r="AT188" s="184" t="s">
        <v>237</v>
      </c>
      <c r="AU188" s="184" t="s">
        <v>83</v>
      </c>
      <c r="AY188" s="18" t="s">
        <v>135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141</v>
      </c>
      <c r="BM188" s="184" t="s">
        <v>249</v>
      </c>
    </row>
    <row r="189" s="14" customFormat="1">
      <c r="A189" s="14"/>
      <c r="B189" s="194"/>
      <c r="C189" s="14"/>
      <c r="D189" s="187" t="s">
        <v>150</v>
      </c>
      <c r="E189" s="195" t="s">
        <v>1</v>
      </c>
      <c r="F189" s="196" t="s">
        <v>250</v>
      </c>
      <c r="G189" s="14"/>
      <c r="H189" s="197">
        <v>4.0800000000000001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150</v>
      </c>
      <c r="AU189" s="195" t="s">
        <v>83</v>
      </c>
      <c r="AV189" s="14" t="s">
        <v>83</v>
      </c>
      <c r="AW189" s="14" t="s">
        <v>30</v>
      </c>
      <c r="AX189" s="14" t="s">
        <v>81</v>
      </c>
      <c r="AY189" s="195" t="s">
        <v>135</v>
      </c>
    </row>
    <row r="190" s="12" customFormat="1" ht="22.8" customHeight="1">
      <c r="A190" s="12"/>
      <c r="B190" s="158"/>
      <c r="C190" s="12"/>
      <c r="D190" s="159" t="s">
        <v>72</v>
      </c>
      <c r="E190" s="169" t="s">
        <v>251</v>
      </c>
      <c r="F190" s="169" t="s">
        <v>252</v>
      </c>
      <c r="G190" s="12"/>
      <c r="H190" s="12"/>
      <c r="I190" s="161"/>
      <c r="J190" s="170">
        <f>BK190</f>
        <v>0</v>
      </c>
      <c r="K190" s="12"/>
      <c r="L190" s="158"/>
      <c r="M190" s="163"/>
      <c r="N190" s="164"/>
      <c r="O190" s="164"/>
      <c r="P190" s="165">
        <f>SUM(P191:P194)</f>
        <v>0</v>
      </c>
      <c r="Q190" s="164"/>
      <c r="R190" s="165">
        <f>SUM(R191:R194)</f>
        <v>58.256919999999994</v>
      </c>
      <c r="S190" s="164"/>
      <c r="T190" s="166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9" t="s">
        <v>81</v>
      </c>
      <c r="AT190" s="167" t="s">
        <v>72</v>
      </c>
      <c r="AU190" s="167" t="s">
        <v>81</v>
      </c>
      <c r="AY190" s="159" t="s">
        <v>135</v>
      </c>
      <c r="BK190" s="168">
        <f>SUM(BK191:BK194)</f>
        <v>0</v>
      </c>
    </row>
    <row r="191" s="2" customFormat="1" ht="14.4" customHeight="1">
      <c r="A191" s="37"/>
      <c r="B191" s="171"/>
      <c r="C191" s="172" t="s">
        <v>253</v>
      </c>
      <c r="D191" s="172" t="s">
        <v>137</v>
      </c>
      <c r="E191" s="173" t="s">
        <v>225</v>
      </c>
      <c r="F191" s="174" t="s">
        <v>226</v>
      </c>
      <c r="G191" s="175" t="s">
        <v>140</v>
      </c>
      <c r="H191" s="176">
        <v>292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38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141</v>
      </c>
      <c r="AT191" s="184" t="s">
        <v>137</v>
      </c>
      <c r="AU191" s="184" t="s">
        <v>83</v>
      </c>
      <c r="AY191" s="18" t="s">
        <v>135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81</v>
      </c>
      <c r="BK191" s="185">
        <f>ROUND(I191*H191,2)</f>
        <v>0</v>
      </c>
      <c r="BL191" s="18" t="s">
        <v>141</v>
      </c>
      <c r="BM191" s="184" t="s">
        <v>254</v>
      </c>
    </row>
    <row r="192" s="2" customFormat="1" ht="24.15" customHeight="1">
      <c r="A192" s="37"/>
      <c r="B192" s="171"/>
      <c r="C192" s="172" t="s">
        <v>255</v>
      </c>
      <c r="D192" s="172" t="s">
        <v>137</v>
      </c>
      <c r="E192" s="173" t="s">
        <v>256</v>
      </c>
      <c r="F192" s="174" t="s">
        <v>257</v>
      </c>
      <c r="G192" s="175" t="s">
        <v>140</v>
      </c>
      <c r="H192" s="176">
        <v>292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38</v>
      </c>
      <c r="O192" s="76"/>
      <c r="P192" s="182">
        <f>O192*H192</f>
        <v>0</v>
      </c>
      <c r="Q192" s="182">
        <v>0.084250000000000005</v>
      </c>
      <c r="R192" s="182">
        <f>Q192*H192</f>
        <v>24.601000000000003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141</v>
      </c>
      <c r="AT192" s="184" t="s">
        <v>137</v>
      </c>
      <c r="AU192" s="184" t="s">
        <v>83</v>
      </c>
      <c r="AY192" s="18" t="s">
        <v>135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81</v>
      </c>
      <c r="BK192" s="185">
        <f>ROUND(I192*H192,2)</f>
        <v>0</v>
      </c>
      <c r="BL192" s="18" t="s">
        <v>141</v>
      </c>
      <c r="BM192" s="184" t="s">
        <v>258</v>
      </c>
    </row>
    <row r="193" s="2" customFormat="1" ht="14.4" customHeight="1">
      <c r="A193" s="37"/>
      <c r="B193" s="171"/>
      <c r="C193" s="210" t="s">
        <v>259</v>
      </c>
      <c r="D193" s="210" t="s">
        <v>237</v>
      </c>
      <c r="E193" s="211" t="s">
        <v>260</v>
      </c>
      <c r="F193" s="212" t="s">
        <v>261</v>
      </c>
      <c r="G193" s="213" t="s">
        <v>140</v>
      </c>
      <c r="H193" s="214">
        <v>297.83999999999997</v>
      </c>
      <c r="I193" s="215"/>
      <c r="J193" s="216">
        <f>ROUND(I193*H193,2)</f>
        <v>0</v>
      </c>
      <c r="K193" s="217"/>
      <c r="L193" s="218"/>
      <c r="M193" s="219" t="s">
        <v>1</v>
      </c>
      <c r="N193" s="220" t="s">
        <v>38</v>
      </c>
      <c r="O193" s="76"/>
      <c r="P193" s="182">
        <f>O193*H193</f>
        <v>0</v>
      </c>
      <c r="Q193" s="182">
        <v>0.113</v>
      </c>
      <c r="R193" s="182">
        <f>Q193*H193</f>
        <v>33.655919999999995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176</v>
      </c>
      <c r="AT193" s="184" t="s">
        <v>237</v>
      </c>
      <c r="AU193" s="184" t="s">
        <v>83</v>
      </c>
      <c r="AY193" s="18" t="s">
        <v>135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141</v>
      </c>
      <c r="BM193" s="184" t="s">
        <v>262</v>
      </c>
    </row>
    <row r="194" s="14" customFormat="1">
      <c r="A194" s="14"/>
      <c r="B194" s="194"/>
      <c r="C194" s="14"/>
      <c r="D194" s="187" t="s">
        <v>150</v>
      </c>
      <c r="E194" s="195" t="s">
        <v>1</v>
      </c>
      <c r="F194" s="196" t="s">
        <v>263</v>
      </c>
      <c r="G194" s="14"/>
      <c r="H194" s="197">
        <v>297.83999999999997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150</v>
      </c>
      <c r="AU194" s="195" t="s">
        <v>83</v>
      </c>
      <c r="AV194" s="14" t="s">
        <v>83</v>
      </c>
      <c r="AW194" s="14" t="s">
        <v>30</v>
      </c>
      <c r="AX194" s="14" t="s">
        <v>81</v>
      </c>
      <c r="AY194" s="195" t="s">
        <v>135</v>
      </c>
    </row>
    <row r="195" s="12" customFormat="1" ht="22.8" customHeight="1">
      <c r="A195" s="12"/>
      <c r="B195" s="158"/>
      <c r="C195" s="12"/>
      <c r="D195" s="159" t="s">
        <v>72</v>
      </c>
      <c r="E195" s="169" t="s">
        <v>176</v>
      </c>
      <c r="F195" s="169" t="s">
        <v>264</v>
      </c>
      <c r="G195" s="12"/>
      <c r="H195" s="12"/>
      <c r="I195" s="161"/>
      <c r="J195" s="170">
        <f>BK195</f>
        <v>0</v>
      </c>
      <c r="K195" s="12"/>
      <c r="L195" s="158"/>
      <c r="M195" s="163"/>
      <c r="N195" s="164"/>
      <c r="O195" s="164"/>
      <c r="P195" s="165">
        <f>SUM(P196:P203)</f>
        <v>0</v>
      </c>
      <c r="Q195" s="164"/>
      <c r="R195" s="165">
        <f>SUM(R196:R203)</f>
        <v>0</v>
      </c>
      <c r="S195" s="164"/>
      <c r="T195" s="166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9" t="s">
        <v>81</v>
      </c>
      <c r="AT195" s="167" t="s">
        <v>72</v>
      </c>
      <c r="AU195" s="167" t="s">
        <v>81</v>
      </c>
      <c r="AY195" s="159" t="s">
        <v>135</v>
      </c>
      <c r="BK195" s="168">
        <f>SUM(BK196:BK203)</f>
        <v>0</v>
      </c>
    </row>
    <row r="196" s="2" customFormat="1" ht="24.15" customHeight="1">
      <c r="A196" s="37"/>
      <c r="B196" s="171"/>
      <c r="C196" s="172" t="s">
        <v>265</v>
      </c>
      <c r="D196" s="172" t="s">
        <v>137</v>
      </c>
      <c r="E196" s="173" t="s">
        <v>266</v>
      </c>
      <c r="F196" s="174" t="s">
        <v>267</v>
      </c>
      <c r="G196" s="175" t="s">
        <v>163</v>
      </c>
      <c r="H196" s="176">
        <v>6.492</v>
      </c>
      <c r="I196" s="177"/>
      <c r="J196" s="178">
        <f>ROUND(I196*H196,2)</f>
        <v>0</v>
      </c>
      <c r="K196" s="179"/>
      <c r="L196" s="38"/>
      <c r="M196" s="180" t="s">
        <v>1</v>
      </c>
      <c r="N196" s="181" t="s">
        <v>38</v>
      </c>
      <c r="O196" s="76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141</v>
      </c>
      <c r="AT196" s="184" t="s">
        <v>137</v>
      </c>
      <c r="AU196" s="184" t="s">
        <v>83</v>
      </c>
      <c r="AY196" s="18" t="s">
        <v>135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81</v>
      </c>
      <c r="BK196" s="185">
        <f>ROUND(I196*H196,2)</f>
        <v>0</v>
      </c>
      <c r="BL196" s="18" t="s">
        <v>141</v>
      </c>
      <c r="BM196" s="184" t="s">
        <v>268</v>
      </c>
    </row>
    <row r="197" s="13" customFormat="1">
      <c r="A197" s="13"/>
      <c r="B197" s="186"/>
      <c r="C197" s="13"/>
      <c r="D197" s="187" t="s">
        <v>150</v>
      </c>
      <c r="E197" s="188" t="s">
        <v>1</v>
      </c>
      <c r="F197" s="189" t="s">
        <v>269</v>
      </c>
      <c r="G197" s="13"/>
      <c r="H197" s="188" t="s">
        <v>1</v>
      </c>
      <c r="I197" s="190"/>
      <c r="J197" s="13"/>
      <c r="K197" s="13"/>
      <c r="L197" s="186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150</v>
      </c>
      <c r="AU197" s="188" t="s">
        <v>83</v>
      </c>
      <c r="AV197" s="13" t="s">
        <v>81</v>
      </c>
      <c r="AW197" s="13" t="s">
        <v>30</v>
      </c>
      <c r="AX197" s="13" t="s">
        <v>73</v>
      </c>
      <c r="AY197" s="188" t="s">
        <v>135</v>
      </c>
    </row>
    <row r="198" s="13" customFormat="1">
      <c r="A198" s="13"/>
      <c r="B198" s="186"/>
      <c r="C198" s="13"/>
      <c r="D198" s="187" t="s">
        <v>150</v>
      </c>
      <c r="E198" s="188" t="s">
        <v>1</v>
      </c>
      <c r="F198" s="189" t="s">
        <v>270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150</v>
      </c>
      <c r="AU198" s="188" t="s">
        <v>83</v>
      </c>
      <c r="AV198" s="13" t="s">
        <v>81</v>
      </c>
      <c r="AW198" s="13" t="s">
        <v>30</v>
      </c>
      <c r="AX198" s="13" t="s">
        <v>73</v>
      </c>
      <c r="AY198" s="188" t="s">
        <v>135</v>
      </c>
    </row>
    <row r="199" s="14" customFormat="1">
      <c r="A199" s="14"/>
      <c r="B199" s="194"/>
      <c r="C199" s="14"/>
      <c r="D199" s="187" t="s">
        <v>150</v>
      </c>
      <c r="E199" s="195" t="s">
        <v>1</v>
      </c>
      <c r="F199" s="196" t="s">
        <v>271</v>
      </c>
      <c r="G199" s="14"/>
      <c r="H199" s="197">
        <v>2.2519999999999998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150</v>
      </c>
      <c r="AU199" s="195" t="s">
        <v>83</v>
      </c>
      <c r="AV199" s="14" t="s">
        <v>83</v>
      </c>
      <c r="AW199" s="14" t="s">
        <v>30</v>
      </c>
      <c r="AX199" s="14" t="s">
        <v>73</v>
      </c>
      <c r="AY199" s="195" t="s">
        <v>135</v>
      </c>
    </row>
    <row r="200" s="13" customFormat="1">
      <c r="A200" s="13"/>
      <c r="B200" s="186"/>
      <c r="C200" s="13"/>
      <c r="D200" s="187" t="s">
        <v>150</v>
      </c>
      <c r="E200" s="188" t="s">
        <v>1</v>
      </c>
      <c r="F200" s="189" t="s">
        <v>272</v>
      </c>
      <c r="G200" s="13"/>
      <c r="H200" s="188" t="s">
        <v>1</v>
      </c>
      <c r="I200" s="190"/>
      <c r="J200" s="13"/>
      <c r="K200" s="13"/>
      <c r="L200" s="186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150</v>
      </c>
      <c r="AU200" s="188" t="s">
        <v>83</v>
      </c>
      <c r="AV200" s="13" t="s">
        <v>81</v>
      </c>
      <c r="AW200" s="13" t="s">
        <v>30</v>
      </c>
      <c r="AX200" s="13" t="s">
        <v>73</v>
      </c>
      <c r="AY200" s="188" t="s">
        <v>135</v>
      </c>
    </row>
    <row r="201" s="14" customFormat="1">
      <c r="A201" s="14"/>
      <c r="B201" s="194"/>
      <c r="C201" s="14"/>
      <c r="D201" s="187" t="s">
        <v>150</v>
      </c>
      <c r="E201" s="195" t="s">
        <v>1</v>
      </c>
      <c r="F201" s="196" t="s">
        <v>273</v>
      </c>
      <c r="G201" s="14"/>
      <c r="H201" s="197">
        <v>4.2400000000000002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150</v>
      </c>
      <c r="AU201" s="195" t="s">
        <v>83</v>
      </c>
      <c r="AV201" s="14" t="s">
        <v>83</v>
      </c>
      <c r="AW201" s="14" t="s">
        <v>30</v>
      </c>
      <c r="AX201" s="14" t="s">
        <v>73</v>
      </c>
      <c r="AY201" s="195" t="s">
        <v>135</v>
      </c>
    </row>
    <row r="202" s="15" customFormat="1">
      <c r="A202" s="15"/>
      <c r="B202" s="202"/>
      <c r="C202" s="15"/>
      <c r="D202" s="187" t="s">
        <v>150</v>
      </c>
      <c r="E202" s="203" t="s">
        <v>1</v>
      </c>
      <c r="F202" s="204" t="s">
        <v>155</v>
      </c>
      <c r="G202" s="15"/>
      <c r="H202" s="205">
        <v>6.492</v>
      </c>
      <c r="I202" s="206"/>
      <c r="J202" s="15"/>
      <c r="K202" s="15"/>
      <c r="L202" s="202"/>
      <c r="M202" s="207"/>
      <c r="N202" s="208"/>
      <c r="O202" s="208"/>
      <c r="P202" s="208"/>
      <c r="Q202" s="208"/>
      <c r="R202" s="208"/>
      <c r="S202" s="208"/>
      <c r="T202" s="20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3" t="s">
        <v>150</v>
      </c>
      <c r="AU202" s="203" t="s">
        <v>83</v>
      </c>
      <c r="AV202" s="15" t="s">
        <v>141</v>
      </c>
      <c r="AW202" s="15" t="s">
        <v>30</v>
      </c>
      <c r="AX202" s="15" t="s">
        <v>81</v>
      </c>
      <c r="AY202" s="203" t="s">
        <v>135</v>
      </c>
    </row>
    <row r="203" s="2" customFormat="1" ht="14.4" customHeight="1">
      <c r="A203" s="37"/>
      <c r="B203" s="171"/>
      <c r="C203" s="172" t="s">
        <v>274</v>
      </c>
      <c r="D203" s="172" t="s">
        <v>137</v>
      </c>
      <c r="E203" s="173" t="s">
        <v>275</v>
      </c>
      <c r="F203" s="174" t="s">
        <v>276</v>
      </c>
      <c r="G203" s="175" t="s">
        <v>158</v>
      </c>
      <c r="H203" s="176">
        <v>80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38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141</v>
      </c>
      <c r="AT203" s="184" t="s">
        <v>137</v>
      </c>
      <c r="AU203" s="184" t="s">
        <v>83</v>
      </c>
      <c r="AY203" s="18" t="s">
        <v>135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81</v>
      </c>
      <c r="BK203" s="185">
        <f>ROUND(I203*H203,2)</f>
        <v>0</v>
      </c>
      <c r="BL203" s="18" t="s">
        <v>141</v>
      </c>
      <c r="BM203" s="184" t="s">
        <v>277</v>
      </c>
    </row>
    <row r="204" s="12" customFormat="1" ht="22.8" customHeight="1">
      <c r="A204" s="12"/>
      <c r="B204" s="158"/>
      <c r="C204" s="12"/>
      <c r="D204" s="159" t="s">
        <v>72</v>
      </c>
      <c r="E204" s="169" t="s">
        <v>170</v>
      </c>
      <c r="F204" s="169" t="s">
        <v>278</v>
      </c>
      <c r="G204" s="12"/>
      <c r="H204" s="12"/>
      <c r="I204" s="161"/>
      <c r="J204" s="170">
        <f>BK204</f>
        <v>0</v>
      </c>
      <c r="K204" s="12"/>
      <c r="L204" s="158"/>
      <c r="M204" s="163"/>
      <c r="N204" s="164"/>
      <c r="O204" s="164"/>
      <c r="P204" s="165">
        <f>SUM(P205:P230)</f>
        <v>0</v>
      </c>
      <c r="Q204" s="164"/>
      <c r="R204" s="165">
        <f>SUM(R205:R230)</f>
        <v>92.280435300000008</v>
      </c>
      <c r="S204" s="164"/>
      <c r="T204" s="166">
        <f>SUM(T205:T230)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9" t="s">
        <v>81</v>
      </c>
      <c r="AT204" s="167" t="s">
        <v>72</v>
      </c>
      <c r="AU204" s="167" t="s">
        <v>81</v>
      </c>
      <c r="AY204" s="159" t="s">
        <v>135</v>
      </c>
      <c r="BK204" s="168">
        <f>SUM(BK205:BK230)</f>
        <v>0</v>
      </c>
    </row>
    <row r="205" s="2" customFormat="1" ht="24.15" customHeight="1">
      <c r="A205" s="37"/>
      <c r="B205" s="171"/>
      <c r="C205" s="172" t="s">
        <v>279</v>
      </c>
      <c r="D205" s="172" t="s">
        <v>137</v>
      </c>
      <c r="E205" s="173" t="s">
        <v>280</v>
      </c>
      <c r="F205" s="174" t="s">
        <v>281</v>
      </c>
      <c r="G205" s="175" t="s">
        <v>158</v>
      </c>
      <c r="H205" s="176">
        <v>7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38</v>
      </c>
      <c r="O205" s="76"/>
      <c r="P205" s="182">
        <f>O205*H205</f>
        <v>0</v>
      </c>
      <c r="Q205" s="182">
        <v>0.20219000000000001</v>
      </c>
      <c r="R205" s="182">
        <f>Q205*H205</f>
        <v>1.41533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141</v>
      </c>
      <c r="AT205" s="184" t="s">
        <v>137</v>
      </c>
      <c r="AU205" s="184" t="s">
        <v>83</v>
      </c>
      <c r="AY205" s="18" t="s">
        <v>135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141</v>
      </c>
      <c r="BM205" s="184" t="s">
        <v>282</v>
      </c>
    </row>
    <row r="206" s="2" customFormat="1" ht="24.15" customHeight="1">
      <c r="A206" s="37"/>
      <c r="B206" s="171"/>
      <c r="C206" s="210" t="s">
        <v>283</v>
      </c>
      <c r="D206" s="210" t="s">
        <v>237</v>
      </c>
      <c r="E206" s="211" t="s">
        <v>284</v>
      </c>
      <c r="F206" s="212" t="s">
        <v>285</v>
      </c>
      <c r="G206" s="213" t="s">
        <v>158</v>
      </c>
      <c r="H206" s="214">
        <v>7.0700000000000003</v>
      </c>
      <c r="I206" s="215"/>
      <c r="J206" s="216">
        <f>ROUND(I206*H206,2)</f>
        <v>0</v>
      </c>
      <c r="K206" s="217"/>
      <c r="L206" s="218"/>
      <c r="M206" s="219" t="s">
        <v>1</v>
      </c>
      <c r="N206" s="220" t="s">
        <v>38</v>
      </c>
      <c r="O206" s="76"/>
      <c r="P206" s="182">
        <f>O206*H206</f>
        <v>0</v>
      </c>
      <c r="Q206" s="182">
        <v>0.048300000000000003</v>
      </c>
      <c r="R206" s="182">
        <f>Q206*H206</f>
        <v>0.34148100000000003</v>
      </c>
      <c r="S206" s="182">
        <v>0</v>
      </c>
      <c r="T206" s="18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4" t="s">
        <v>176</v>
      </c>
      <c r="AT206" s="184" t="s">
        <v>237</v>
      </c>
      <c r="AU206" s="184" t="s">
        <v>83</v>
      </c>
      <c r="AY206" s="18" t="s">
        <v>135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81</v>
      </c>
      <c r="BK206" s="185">
        <f>ROUND(I206*H206,2)</f>
        <v>0</v>
      </c>
      <c r="BL206" s="18" t="s">
        <v>141</v>
      </c>
      <c r="BM206" s="184" t="s">
        <v>286</v>
      </c>
    </row>
    <row r="207" s="14" customFormat="1">
      <c r="A207" s="14"/>
      <c r="B207" s="194"/>
      <c r="C207" s="14"/>
      <c r="D207" s="187" t="s">
        <v>150</v>
      </c>
      <c r="E207" s="195" t="s">
        <v>1</v>
      </c>
      <c r="F207" s="196" t="s">
        <v>287</v>
      </c>
      <c r="G207" s="14"/>
      <c r="H207" s="197">
        <v>7.0700000000000003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150</v>
      </c>
      <c r="AU207" s="195" t="s">
        <v>83</v>
      </c>
      <c r="AV207" s="14" t="s">
        <v>83</v>
      </c>
      <c r="AW207" s="14" t="s">
        <v>30</v>
      </c>
      <c r="AX207" s="14" t="s">
        <v>81</v>
      </c>
      <c r="AY207" s="195" t="s">
        <v>135</v>
      </c>
    </row>
    <row r="208" s="2" customFormat="1" ht="24.15" customHeight="1">
      <c r="A208" s="37"/>
      <c r="B208" s="171"/>
      <c r="C208" s="172" t="s">
        <v>288</v>
      </c>
      <c r="D208" s="172" t="s">
        <v>137</v>
      </c>
      <c r="E208" s="173" t="s">
        <v>289</v>
      </c>
      <c r="F208" s="174" t="s">
        <v>290</v>
      </c>
      <c r="G208" s="175" t="s">
        <v>158</v>
      </c>
      <c r="H208" s="176">
        <v>158</v>
      </c>
      <c r="I208" s="177"/>
      <c r="J208" s="178">
        <f>ROUND(I208*H208,2)</f>
        <v>0</v>
      </c>
      <c r="K208" s="179"/>
      <c r="L208" s="38"/>
      <c r="M208" s="180" t="s">
        <v>1</v>
      </c>
      <c r="N208" s="181" t="s">
        <v>38</v>
      </c>
      <c r="O208" s="76"/>
      <c r="P208" s="182">
        <f>O208*H208</f>
        <v>0</v>
      </c>
      <c r="Q208" s="182">
        <v>0.15540000000000001</v>
      </c>
      <c r="R208" s="182">
        <f>Q208*H208</f>
        <v>24.5532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141</v>
      </c>
      <c r="AT208" s="184" t="s">
        <v>137</v>
      </c>
      <c r="AU208" s="184" t="s">
        <v>83</v>
      </c>
      <c r="AY208" s="18" t="s">
        <v>135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81</v>
      </c>
      <c r="BK208" s="185">
        <f>ROUND(I208*H208,2)</f>
        <v>0</v>
      </c>
      <c r="BL208" s="18" t="s">
        <v>141</v>
      </c>
      <c r="BM208" s="184" t="s">
        <v>291</v>
      </c>
    </row>
    <row r="209" s="14" customFormat="1">
      <c r="A209" s="14"/>
      <c r="B209" s="194"/>
      <c r="C209" s="14"/>
      <c r="D209" s="187" t="s">
        <v>150</v>
      </c>
      <c r="E209" s="195" t="s">
        <v>1</v>
      </c>
      <c r="F209" s="196" t="s">
        <v>292</v>
      </c>
      <c r="G209" s="14"/>
      <c r="H209" s="197">
        <v>158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150</v>
      </c>
      <c r="AU209" s="195" t="s">
        <v>83</v>
      </c>
      <c r="AV209" s="14" t="s">
        <v>83</v>
      </c>
      <c r="AW209" s="14" t="s">
        <v>30</v>
      </c>
      <c r="AX209" s="14" t="s">
        <v>81</v>
      </c>
      <c r="AY209" s="195" t="s">
        <v>135</v>
      </c>
    </row>
    <row r="210" s="2" customFormat="1" ht="14.4" customHeight="1">
      <c r="A210" s="37"/>
      <c r="B210" s="171"/>
      <c r="C210" s="210" t="s">
        <v>293</v>
      </c>
      <c r="D210" s="210" t="s">
        <v>237</v>
      </c>
      <c r="E210" s="211" t="s">
        <v>294</v>
      </c>
      <c r="F210" s="212" t="s">
        <v>295</v>
      </c>
      <c r="G210" s="213" t="s">
        <v>158</v>
      </c>
      <c r="H210" s="214">
        <v>155.53999999999999</v>
      </c>
      <c r="I210" s="215"/>
      <c r="J210" s="216">
        <f>ROUND(I210*H210,2)</f>
        <v>0</v>
      </c>
      <c r="K210" s="217"/>
      <c r="L210" s="218"/>
      <c r="M210" s="219" t="s">
        <v>1</v>
      </c>
      <c r="N210" s="220" t="s">
        <v>38</v>
      </c>
      <c r="O210" s="76"/>
      <c r="P210" s="182">
        <f>O210*H210</f>
        <v>0</v>
      </c>
      <c r="Q210" s="182">
        <v>0.080000000000000002</v>
      </c>
      <c r="R210" s="182">
        <f>Q210*H210</f>
        <v>12.443199999999999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176</v>
      </c>
      <c r="AT210" s="184" t="s">
        <v>237</v>
      </c>
      <c r="AU210" s="184" t="s">
        <v>83</v>
      </c>
      <c r="AY210" s="18" t="s">
        <v>135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81</v>
      </c>
      <c r="BK210" s="185">
        <f>ROUND(I210*H210,2)</f>
        <v>0</v>
      </c>
      <c r="BL210" s="18" t="s">
        <v>141</v>
      </c>
      <c r="BM210" s="184" t="s">
        <v>296</v>
      </c>
    </row>
    <row r="211" s="14" customFormat="1">
      <c r="A211" s="14"/>
      <c r="B211" s="194"/>
      <c r="C211" s="14"/>
      <c r="D211" s="187" t="s">
        <v>150</v>
      </c>
      <c r="E211" s="195" t="s">
        <v>1</v>
      </c>
      <c r="F211" s="196" t="s">
        <v>297</v>
      </c>
      <c r="G211" s="14"/>
      <c r="H211" s="197">
        <v>155.53999999999999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150</v>
      </c>
      <c r="AU211" s="195" t="s">
        <v>83</v>
      </c>
      <c r="AV211" s="14" t="s">
        <v>83</v>
      </c>
      <c r="AW211" s="14" t="s">
        <v>30</v>
      </c>
      <c r="AX211" s="14" t="s">
        <v>81</v>
      </c>
      <c r="AY211" s="195" t="s">
        <v>135</v>
      </c>
    </row>
    <row r="212" s="2" customFormat="1" ht="24.15" customHeight="1">
      <c r="A212" s="37"/>
      <c r="B212" s="171"/>
      <c r="C212" s="210" t="s">
        <v>298</v>
      </c>
      <c r="D212" s="210" t="s">
        <v>237</v>
      </c>
      <c r="E212" s="211" t="s">
        <v>299</v>
      </c>
      <c r="F212" s="212" t="s">
        <v>300</v>
      </c>
      <c r="G212" s="213" t="s">
        <v>158</v>
      </c>
      <c r="H212" s="214">
        <v>4.04</v>
      </c>
      <c r="I212" s="215"/>
      <c r="J212" s="216">
        <f>ROUND(I212*H212,2)</f>
        <v>0</v>
      </c>
      <c r="K212" s="217"/>
      <c r="L212" s="218"/>
      <c r="M212" s="219" t="s">
        <v>1</v>
      </c>
      <c r="N212" s="220" t="s">
        <v>38</v>
      </c>
      <c r="O212" s="76"/>
      <c r="P212" s="182">
        <f>O212*H212</f>
        <v>0</v>
      </c>
      <c r="Q212" s="182">
        <v>0.065670000000000006</v>
      </c>
      <c r="R212" s="182">
        <f>Q212*H212</f>
        <v>0.26530680000000001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176</v>
      </c>
      <c r="AT212" s="184" t="s">
        <v>237</v>
      </c>
      <c r="AU212" s="184" t="s">
        <v>83</v>
      </c>
      <c r="AY212" s="18" t="s">
        <v>135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81</v>
      </c>
      <c r="BK212" s="185">
        <f>ROUND(I212*H212,2)</f>
        <v>0</v>
      </c>
      <c r="BL212" s="18" t="s">
        <v>141</v>
      </c>
      <c r="BM212" s="184" t="s">
        <v>301</v>
      </c>
    </row>
    <row r="213" s="14" customFormat="1">
      <c r="A213" s="14"/>
      <c r="B213" s="194"/>
      <c r="C213" s="14"/>
      <c r="D213" s="187" t="s">
        <v>150</v>
      </c>
      <c r="E213" s="195" t="s">
        <v>1</v>
      </c>
      <c r="F213" s="196" t="s">
        <v>302</v>
      </c>
      <c r="G213" s="14"/>
      <c r="H213" s="197">
        <v>4.04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150</v>
      </c>
      <c r="AU213" s="195" t="s">
        <v>83</v>
      </c>
      <c r="AV213" s="14" t="s">
        <v>83</v>
      </c>
      <c r="AW213" s="14" t="s">
        <v>30</v>
      </c>
      <c r="AX213" s="14" t="s">
        <v>81</v>
      </c>
      <c r="AY213" s="195" t="s">
        <v>135</v>
      </c>
    </row>
    <row r="214" s="2" customFormat="1" ht="24.15" customHeight="1">
      <c r="A214" s="37"/>
      <c r="B214" s="171"/>
      <c r="C214" s="172" t="s">
        <v>303</v>
      </c>
      <c r="D214" s="172" t="s">
        <v>137</v>
      </c>
      <c r="E214" s="173" t="s">
        <v>304</v>
      </c>
      <c r="F214" s="174" t="s">
        <v>305</v>
      </c>
      <c r="G214" s="175" t="s">
        <v>158</v>
      </c>
      <c r="H214" s="176">
        <v>36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38</v>
      </c>
      <c r="O214" s="76"/>
      <c r="P214" s="182">
        <f>O214*H214</f>
        <v>0</v>
      </c>
      <c r="Q214" s="182">
        <v>0.1295</v>
      </c>
      <c r="R214" s="182">
        <f>Q214*H214</f>
        <v>4.6619999999999999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141</v>
      </c>
      <c r="AT214" s="184" t="s">
        <v>137</v>
      </c>
      <c r="AU214" s="184" t="s">
        <v>83</v>
      </c>
      <c r="AY214" s="18" t="s">
        <v>135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81</v>
      </c>
      <c r="BK214" s="185">
        <f>ROUND(I214*H214,2)</f>
        <v>0</v>
      </c>
      <c r="BL214" s="18" t="s">
        <v>141</v>
      </c>
      <c r="BM214" s="184" t="s">
        <v>306</v>
      </c>
    </row>
    <row r="215" s="2" customFormat="1" ht="14.4" customHeight="1">
      <c r="A215" s="37"/>
      <c r="B215" s="171"/>
      <c r="C215" s="210" t="s">
        <v>307</v>
      </c>
      <c r="D215" s="210" t="s">
        <v>237</v>
      </c>
      <c r="E215" s="211" t="s">
        <v>308</v>
      </c>
      <c r="F215" s="212" t="s">
        <v>309</v>
      </c>
      <c r="G215" s="213" t="s">
        <v>158</v>
      </c>
      <c r="H215" s="214">
        <v>36.359999999999999</v>
      </c>
      <c r="I215" s="215"/>
      <c r="J215" s="216">
        <f>ROUND(I215*H215,2)</f>
        <v>0</v>
      </c>
      <c r="K215" s="217"/>
      <c r="L215" s="218"/>
      <c r="M215" s="219" t="s">
        <v>1</v>
      </c>
      <c r="N215" s="220" t="s">
        <v>38</v>
      </c>
      <c r="O215" s="76"/>
      <c r="P215" s="182">
        <f>O215*H215</f>
        <v>0</v>
      </c>
      <c r="Q215" s="182">
        <v>0.056120000000000003</v>
      </c>
      <c r="R215" s="182">
        <f>Q215*H215</f>
        <v>2.0405232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176</v>
      </c>
      <c r="AT215" s="184" t="s">
        <v>237</v>
      </c>
      <c r="AU215" s="184" t="s">
        <v>83</v>
      </c>
      <c r="AY215" s="18" t="s">
        <v>135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81</v>
      </c>
      <c r="BK215" s="185">
        <f>ROUND(I215*H215,2)</f>
        <v>0</v>
      </c>
      <c r="BL215" s="18" t="s">
        <v>141</v>
      </c>
      <c r="BM215" s="184" t="s">
        <v>310</v>
      </c>
    </row>
    <row r="216" s="14" customFormat="1">
      <c r="A216" s="14"/>
      <c r="B216" s="194"/>
      <c r="C216" s="14"/>
      <c r="D216" s="187" t="s">
        <v>150</v>
      </c>
      <c r="E216" s="195" t="s">
        <v>1</v>
      </c>
      <c r="F216" s="196" t="s">
        <v>311</v>
      </c>
      <c r="G216" s="14"/>
      <c r="H216" s="197">
        <v>36.359999999999999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150</v>
      </c>
      <c r="AU216" s="195" t="s">
        <v>83</v>
      </c>
      <c r="AV216" s="14" t="s">
        <v>83</v>
      </c>
      <c r="AW216" s="14" t="s">
        <v>30</v>
      </c>
      <c r="AX216" s="14" t="s">
        <v>81</v>
      </c>
      <c r="AY216" s="195" t="s">
        <v>135</v>
      </c>
    </row>
    <row r="217" s="2" customFormat="1" ht="24.15" customHeight="1">
      <c r="A217" s="37"/>
      <c r="B217" s="171"/>
      <c r="C217" s="172" t="s">
        <v>312</v>
      </c>
      <c r="D217" s="172" t="s">
        <v>137</v>
      </c>
      <c r="E217" s="173" t="s">
        <v>313</v>
      </c>
      <c r="F217" s="174" t="s">
        <v>314</v>
      </c>
      <c r="G217" s="175" t="s">
        <v>163</v>
      </c>
      <c r="H217" s="176">
        <v>16.395</v>
      </c>
      <c r="I217" s="177"/>
      <c r="J217" s="178">
        <f>ROUND(I217*H217,2)</f>
        <v>0</v>
      </c>
      <c r="K217" s="179"/>
      <c r="L217" s="38"/>
      <c r="M217" s="180" t="s">
        <v>1</v>
      </c>
      <c r="N217" s="181" t="s">
        <v>38</v>
      </c>
      <c r="O217" s="76"/>
      <c r="P217" s="182">
        <f>O217*H217</f>
        <v>0</v>
      </c>
      <c r="Q217" s="182">
        <v>2.2563399999999998</v>
      </c>
      <c r="R217" s="182">
        <f>Q217*H217</f>
        <v>36.992694299999997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141</v>
      </c>
      <c r="AT217" s="184" t="s">
        <v>137</v>
      </c>
      <c r="AU217" s="184" t="s">
        <v>83</v>
      </c>
      <c r="AY217" s="18" t="s">
        <v>135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81</v>
      </c>
      <c r="BK217" s="185">
        <f>ROUND(I217*H217,2)</f>
        <v>0</v>
      </c>
      <c r="BL217" s="18" t="s">
        <v>141</v>
      </c>
      <c r="BM217" s="184" t="s">
        <v>315</v>
      </c>
    </row>
    <row r="218" s="13" customFormat="1">
      <c r="A218" s="13"/>
      <c r="B218" s="186"/>
      <c r="C218" s="13"/>
      <c r="D218" s="187" t="s">
        <v>150</v>
      </c>
      <c r="E218" s="188" t="s">
        <v>1</v>
      </c>
      <c r="F218" s="189" t="s">
        <v>316</v>
      </c>
      <c r="G218" s="13"/>
      <c r="H218" s="188" t="s">
        <v>1</v>
      </c>
      <c r="I218" s="190"/>
      <c r="J218" s="13"/>
      <c r="K218" s="13"/>
      <c r="L218" s="186"/>
      <c r="M218" s="191"/>
      <c r="N218" s="192"/>
      <c r="O218" s="192"/>
      <c r="P218" s="192"/>
      <c r="Q218" s="192"/>
      <c r="R218" s="192"/>
      <c r="S218" s="192"/>
      <c r="T218" s="19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150</v>
      </c>
      <c r="AU218" s="188" t="s">
        <v>83</v>
      </c>
      <c r="AV218" s="13" t="s">
        <v>81</v>
      </c>
      <c r="AW218" s="13" t="s">
        <v>30</v>
      </c>
      <c r="AX218" s="13" t="s">
        <v>73</v>
      </c>
      <c r="AY218" s="188" t="s">
        <v>135</v>
      </c>
    </row>
    <row r="219" s="14" customFormat="1">
      <c r="A219" s="14"/>
      <c r="B219" s="194"/>
      <c r="C219" s="14"/>
      <c r="D219" s="187" t="s">
        <v>150</v>
      </c>
      <c r="E219" s="195" t="s">
        <v>1</v>
      </c>
      <c r="F219" s="196" t="s">
        <v>317</v>
      </c>
      <c r="G219" s="14"/>
      <c r="H219" s="197">
        <v>9.0449999999999999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150</v>
      </c>
      <c r="AU219" s="195" t="s">
        <v>83</v>
      </c>
      <c r="AV219" s="14" t="s">
        <v>83</v>
      </c>
      <c r="AW219" s="14" t="s">
        <v>30</v>
      </c>
      <c r="AX219" s="14" t="s">
        <v>73</v>
      </c>
      <c r="AY219" s="195" t="s">
        <v>135</v>
      </c>
    </row>
    <row r="220" s="14" customFormat="1">
      <c r="A220" s="14"/>
      <c r="B220" s="194"/>
      <c r="C220" s="14"/>
      <c r="D220" s="187" t="s">
        <v>150</v>
      </c>
      <c r="E220" s="195" t="s">
        <v>1</v>
      </c>
      <c r="F220" s="196" t="s">
        <v>318</v>
      </c>
      <c r="G220" s="14"/>
      <c r="H220" s="197">
        <v>7.3499999999999996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150</v>
      </c>
      <c r="AU220" s="195" t="s">
        <v>83</v>
      </c>
      <c r="AV220" s="14" t="s">
        <v>83</v>
      </c>
      <c r="AW220" s="14" t="s">
        <v>30</v>
      </c>
      <c r="AX220" s="14" t="s">
        <v>73</v>
      </c>
      <c r="AY220" s="195" t="s">
        <v>135</v>
      </c>
    </row>
    <row r="221" s="15" customFormat="1">
      <c r="A221" s="15"/>
      <c r="B221" s="202"/>
      <c r="C221" s="15"/>
      <c r="D221" s="187" t="s">
        <v>150</v>
      </c>
      <c r="E221" s="203" t="s">
        <v>1</v>
      </c>
      <c r="F221" s="204" t="s">
        <v>155</v>
      </c>
      <c r="G221" s="15"/>
      <c r="H221" s="205">
        <v>16.395</v>
      </c>
      <c r="I221" s="206"/>
      <c r="J221" s="15"/>
      <c r="K221" s="15"/>
      <c r="L221" s="202"/>
      <c r="M221" s="207"/>
      <c r="N221" s="208"/>
      <c r="O221" s="208"/>
      <c r="P221" s="208"/>
      <c r="Q221" s="208"/>
      <c r="R221" s="208"/>
      <c r="S221" s="208"/>
      <c r="T221" s="20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3" t="s">
        <v>150</v>
      </c>
      <c r="AU221" s="203" t="s">
        <v>83</v>
      </c>
      <c r="AV221" s="15" t="s">
        <v>141</v>
      </c>
      <c r="AW221" s="15" t="s">
        <v>30</v>
      </c>
      <c r="AX221" s="15" t="s">
        <v>81</v>
      </c>
      <c r="AY221" s="203" t="s">
        <v>135</v>
      </c>
    </row>
    <row r="222" s="2" customFormat="1" ht="24.15" customHeight="1">
      <c r="A222" s="37"/>
      <c r="B222" s="171"/>
      <c r="C222" s="172" t="s">
        <v>319</v>
      </c>
      <c r="D222" s="172" t="s">
        <v>137</v>
      </c>
      <c r="E222" s="173" t="s">
        <v>320</v>
      </c>
      <c r="F222" s="174" t="s">
        <v>321</v>
      </c>
      <c r="G222" s="175" t="s">
        <v>158</v>
      </c>
      <c r="H222" s="176">
        <v>161</v>
      </c>
      <c r="I222" s="177"/>
      <c r="J222" s="178">
        <f>ROUND(I222*H222,2)</f>
        <v>0</v>
      </c>
      <c r="K222" s="179"/>
      <c r="L222" s="38"/>
      <c r="M222" s="180" t="s">
        <v>1</v>
      </c>
      <c r="N222" s="181" t="s">
        <v>38</v>
      </c>
      <c r="O222" s="76"/>
      <c r="P222" s="182">
        <f>O222*H222</f>
        <v>0</v>
      </c>
      <c r="Q222" s="182">
        <v>0.0043</v>
      </c>
      <c r="R222" s="182">
        <f>Q222*H222</f>
        <v>0.69230000000000003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141</v>
      </c>
      <c r="AT222" s="184" t="s">
        <v>137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141</v>
      </c>
      <c r="BM222" s="184" t="s">
        <v>322</v>
      </c>
    </row>
    <row r="223" s="13" customFormat="1">
      <c r="A223" s="13"/>
      <c r="B223" s="186"/>
      <c r="C223" s="13"/>
      <c r="D223" s="187" t="s">
        <v>150</v>
      </c>
      <c r="E223" s="188" t="s">
        <v>1</v>
      </c>
      <c r="F223" s="189" t="s">
        <v>323</v>
      </c>
      <c r="G223" s="13"/>
      <c r="H223" s="188" t="s">
        <v>1</v>
      </c>
      <c r="I223" s="190"/>
      <c r="J223" s="13"/>
      <c r="K223" s="13"/>
      <c r="L223" s="186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150</v>
      </c>
      <c r="AU223" s="188" t="s">
        <v>83</v>
      </c>
      <c r="AV223" s="13" t="s">
        <v>81</v>
      </c>
      <c r="AW223" s="13" t="s">
        <v>30</v>
      </c>
      <c r="AX223" s="13" t="s">
        <v>73</v>
      </c>
      <c r="AY223" s="188" t="s">
        <v>135</v>
      </c>
    </row>
    <row r="224" s="14" customFormat="1">
      <c r="A224" s="14"/>
      <c r="B224" s="194"/>
      <c r="C224" s="14"/>
      <c r="D224" s="187" t="s">
        <v>150</v>
      </c>
      <c r="E224" s="195" t="s">
        <v>1</v>
      </c>
      <c r="F224" s="196" t="s">
        <v>324</v>
      </c>
      <c r="G224" s="14"/>
      <c r="H224" s="197">
        <v>161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150</v>
      </c>
      <c r="AU224" s="195" t="s">
        <v>83</v>
      </c>
      <c r="AV224" s="14" t="s">
        <v>83</v>
      </c>
      <c r="AW224" s="14" t="s">
        <v>30</v>
      </c>
      <c r="AX224" s="14" t="s">
        <v>81</v>
      </c>
      <c r="AY224" s="195" t="s">
        <v>135</v>
      </c>
    </row>
    <row r="225" s="2" customFormat="1" ht="24.15" customHeight="1">
      <c r="A225" s="37"/>
      <c r="B225" s="171"/>
      <c r="C225" s="172" t="s">
        <v>325</v>
      </c>
      <c r="D225" s="172" t="s">
        <v>137</v>
      </c>
      <c r="E225" s="173" t="s">
        <v>326</v>
      </c>
      <c r="F225" s="174" t="s">
        <v>327</v>
      </c>
      <c r="G225" s="175" t="s">
        <v>158</v>
      </c>
      <c r="H225" s="176">
        <v>161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141</v>
      </c>
      <c r="AT225" s="184" t="s">
        <v>137</v>
      </c>
      <c r="AU225" s="184" t="s">
        <v>83</v>
      </c>
      <c r="AY225" s="18" t="s">
        <v>135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141</v>
      </c>
      <c r="BM225" s="184" t="s">
        <v>328</v>
      </c>
    </row>
    <row r="226" s="2" customFormat="1" ht="24.15" customHeight="1">
      <c r="A226" s="37"/>
      <c r="B226" s="171"/>
      <c r="C226" s="172" t="s">
        <v>329</v>
      </c>
      <c r="D226" s="172" t="s">
        <v>137</v>
      </c>
      <c r="E226" s="173" t="s">
        <v>330</v>
      </c>
      <c r="F226" s="174" t="s">
        <v>331</v>
      </c>
      <c r="G226" s="175" t="s">
        <v>158</v>
      </c>
      <c r="H226" s="176">
        <v>40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38</v>
      </c>
      <c r="O226" s="76"/>
      <c r="P226" s="182">
        <f>O226*H226</f>
        <v>0</v>
      </c>
      <c r="Q226" s="182">
        <v>0.13095999999999999</v>
      </c>
      <c r="R226" s="182">
        <f>Q226*H226</f>
        <v>5.2383999999999995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141</v>
      </c>
      <c r="AT226" s="184" t="s">
        <v>137</v>
      </c>
      <c r="AU226" s="184" t="s">
        <v>83</v>
      </c>
      <c r="AY226" s="18" t="s">
        <v>135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81</v>
      </c>
      <c r="BK226" s="185">
        <f>ROUND(I226*H226,2)</f>
        <v>0</v>
      </c>
      <c r="BL226" s="18" t="s">
        <v>141</v>
      </c>
      <c r="BM226" s="184" t="s">
        <v>332</v>
      </c>
    </row>
    <row r="227" s="2" customFormat="1" ht="14.4" customHeight="1">
      <c r="A227" s="37"/>
      <c r="B227" s="171"/>
      <c r="C227" s="210" t="s">
        <v>333</v>
      </c>
      <c r="D227" s="210" t="s">
        <v>237</v>
      </c>
      <c r="E227" s="211" t="s">
        <v>334</v>
      </c>
      <c r="F227" s="212" t="s">
        <v>335</v>
      </c>
      <c r="G227" s="213" t="s">
        <v>174</v>
      </c>
      <c r="H227" s="214">
        <v>40.399999999999999</v>
      </c>
      <c r="I227" s="215"/>
      <c r="J227" s="216">
        <f>ROUND(I227*H227,2)</f>
        <v>0</v>
      </c>
      <c r="K227" s="217"/>
      <c r="L227" s="218"/>
      <c r="M227" s="219" t="s">
        <v>1</v>
      </c>
      <c r="N227" s="220" t="s">
        <v>38</v>
      </c>
      <c r="O227" s="76"/>
      <c r="P227" s="182">
        <f>O227*H227</f>
        <v>0</v>
      </c>
      <c r="Q227" s="182">
        <v>0.068000000000000005</v>
      </c>
      <c r="R227" s="182">
        <f>Q227*H227</f>
        <v>2.7472000000000003</v>
      </c>
      <c r="S227" s="182">
        <v>0</v>
      </c>
      <c r="T227" s="18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4" t="s">
        <v>176</v>
      </c>
      <c r="AT227" s="184" t="s">
        <v>237</v>
      </c>
      <c r="AU227" s="184" t="s">
        <v>83</v>
      </c>
      <c r="AY227" s="18" t="s">
        <v>135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81</v>
      </c>
      <c r="BK227" s="185">
        <f>ROUND(I227*H227,2)</f>
        <v>0</v>
      </c>
      <c r="BL227" s="18" t="s">
        <v>141</v>
      </c>
      <c r="BM227" s="184" t="s">
        <v>336</v>
      </c>
    </row>
    <row r="228" s="14" customFormat="1">
      <c r="A228" s="14"/>
      <c r="B228" s="194"/>
      <c r="C228" s="14"/>
      <c r="D228" s="187" t="s">
        <v>150</v>
      </c>
      <c r="E228" s="195" t="s">
        <v>1</v>
      </c>
      <c r="F228" s="196" t="s">
        <v>337</v>
      </c>
      <c r="G228" s="14"/>
      <c r="H228" s="197">
        <v>40.399999999999999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150</v>
      </c>
      <c r="AU228" s="195" t="s">
        <v>83</v>
      </c>
      <c r="AV228" s="14" t="s">
        <v>83</v>
      </c>
      <c r="AW228" s="14" t="s">
        <v>30</v>
      </c>
      <c r="AX228" s="14" t="s">
        <v>81</v>
      </c>
      <c r="AY228" s="195" t="s">
        <v>135</v>
      </c>
    </row>
    <row r="229" s="2" customFormat="1" ht="14.4" customHeight="1">
      <c r="A229" s="37"/>
      <c r="B229" s="171"/>
      <c r="C229" s="210" t="s">
        <v>338</v>
      </c>
      <c r="D229" s="210" t="s">
        <v>237</v>
      </c>
      <c r="E229" s="211" t="s">
        <v>339</v>
      </c>
      <c r="F229" s="212" t="s">
        <v>340</v>
      </c>
      <c r="G229" s="213" t="s">
        <v>174</v>
      </c>
      <c r="H229" s="214">
        <v>80.799999999999997</v>
      </c>
      <c r="I229" s="215"/>
      <c r="J229" s="216">
        <f>ROUND(I229*H229,2)</f>
        <v>0</v>
      </c>
      <c r="K229" s="217"/>
      <c r="L229" s="218"/>
      <c r="M229" s="219" t="s">
        <v>1</v>
      </c>
      <c r="N229" s="220" t="s">
        <v>38</v>
      </c>
      <c r="O229" s="76"/>
      <c r="P229" s="182">
        <f>O229*H229</f>
        <v>0</v>
      </c>
      <c r="Q229" s="182">
        <v>0.010999999999999999</v>
      </c>
      <c r="R229" s="182">
        <f>Q229*H229</f>
        <v>0.88879999999999992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176</v>
      </c>
      <c r="AT229" s="184" t="s">
        <v>237</v>
      </c>
      <c r="AU229" s="184" t="s">
        <v>83</v>
      </c>
      <c r="AY229" s="18" t="s">
        <v>135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81</v>
      </c>
      <c r="BK229" s="185">
        <f>ROUND(I229*H229,2)</f>
        <v>0</v>
      </c>
      <c r="BL229" s="18" t="s">
        <v>141</v>
      </c>
      <c r="BM229" s="184" t="s">
        <v>341</v>
      </c>
    </row>
    <row r="230" s="14" customFormat="1">
      <c r="A230" s="14"/>
      <c r="B230" s="194"/>
      <c r="C230" s="14"/>
      <c r="D230" s="187" t="s">
        <v>150</v>
      </c>
      <c r="E230" s="195" t="s">
        <v>1</v>
      </c>
      <c r="F230" s="196" t="s">
        <v>342</v>
      </c>
      <c r="G230" s="14"/>
      <c r="H230" s="197">
        <v>80.799999999999997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150</v>
      </c>
      <c r="AU230" s="195" t="s">
        <v>83</v>
      </c>
      <c r="AV230" s="14" t="s">
        <v>83</v>
      </c>
      <c r="AW230" s="14" t="s">
        <v>30</v>
      </c>
      <c r="AX230" s="14" t="s">
        <v>81</v>
      </c>
      <c r="AY230" s="195" t="s">
        <v>135</v>
      </c>
    </row>
    <row r="231" s="12" customFormat="1" ht="22.8" customHeight="1">
      <c r="A231" s="12"/>
      <c r="B231" s="158"/>
      <c r="C231" s="12"/>
      <c r="D231" s="159" t="s">
        <v>72</v>
      </c>
      <c r="E231" s="169" t="s">
        <v>343</v>
      </c>
      <c r="F231" s="169" t="s">
        <v>344</v>
      </c>
      <c r="G231" s="12"/>
      <c r="H231" s="12"/>
      <c r="I231" s="161"/>
      <c r="J231" s="170">
        <f>BK231</f>
        <v>0</v>
      </c>
      <c r="K231" s="12"/>
      <c r="L231" s="158"/>
      <c r="M231" s="163"/>
      <c r="N231" s="164"/>
      <c r="O231" s="164"/>
      <c r="P231" s="165">
        <f>SUM(P232:P241)</f>
        <v>0</v>
      </c>
      <c r="Q231" s="164"/>
      <c r="R231" s="165">
        <f>SUM(R232:R241)</f>
        <v>0</v>
      </c>
      <c r="S231" s="164"/>
      <c r="T231" s="166">
        <f>SUM(T232:T241)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9" t="s">
        <v>81</v>
      </c>
      <c r="AT231" s="167" t="s">
        <v>72</v>
      </c>
      <c r="AU231" s="167" t="s">
        <v>81</v>
      </c>
      <c r="AY231" s="159" t="s">
        <v>135</v>
      </c>
      <c r="BK231" s="168">
        <f>SUM(BK232:BK241)</f>
        <v>0</v>
      </c>
    </row>
    <row r="232" s="2" customFormat="1" ht="14.4" customHeight="1">
      <c r="A232" s="37"/>
      <c r="B232" s="171"/>
      <c r="C232" s="172" t="s">
        <v>345</v>
      </c>
      <c r="D232" s="172" t="s">
        <v>137</v>
      </c>
      <c r="E232" s="173" t="s">
        <v>346</v>
      </c>
      <c r="F232" s="174" t="s">
        <v>347</v>
      </c>
      <c r="G232" s="175" t="s">
        <v>198</v>
      </c>
      <c r="H232" s="176">
        <v>194.45500000000001</v>
      </c>
      <c r="I232" s="177"/>
      <c r="J232" s="178">
        <f>ROUND(I232*H232,2)</f>
        <v>0</v>
      </c>
      <c r="K232" s="179"/>
      <c r="L232" s="38"/>
      <c r="M232" s="180" t="s">
        <v>1</v>
      </c>
      <c r="N232" s="181" t="s">
        <v>38</v>
      </c>
      <c r="O232" s="76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141</v>
      </c>
      <c r="AT232" s="184" t="s">
        <v>137</v>
      </c>
      <c r="AU232" s="184" t="s">
        <v>83</v>
      </c>
      <c r="AY232" s="18" t="s">
        <v>135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81</v>
      </c>
      <c r="BK232" s="185">
        <f>ROUND(I232*H232,2)</f>
        <v>0</v>
      </c>
      <c r="BL232" s="18" t="s">
        <v>141</v>
      </c>
      <c r="BM232" s="184" t="s">
        <v>348</v>
      </c>
    </row>
    <row r="233" s="2" customFormat="1" ht="24.15" customHeight="1">
      <c r="A233" s="37"/>
      <c r="B233" s="171"/>
      <c r="C233" s="172" t="s">
        <v>349</v>
      </c>
      <c r="D233" s="172" t="s">
        <v>137</v>
      </c>
      <c r="E233" s="173" t="s">
        <v>350</v>
      </c>
      <c r="F233" s="174" t="s">
        <v>351</v>
      </c>
      <c r="G233" s="175" t="s">
        <v>198</v>
      </c>
      <c r="H233" s="176">
        <v>1750.095</v>
      </c>
      <c r="I233" s="177"/>
      <c r="J233" s="178">
        <f>ROUND(I233*H233,2)</f>
        <v>0</v>
      </c>
      <c r="K233" s="179"/>
      <c r="L233" s="38"/>
      <c r="M233" s="180" t="s">
        <v>1</v>
      </c>
      <c r="N233" s="181" t="s">
        <v>38</v>
      </c>
      <c r="O233" s="76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141</v>
      </c>
      <c r="AT233" s="184" t="s">
        <v>137</v>
      </c>
      <c r="AU233" s="184" t="s">
        <v>83</v>
      </c>
      <c r="AY233" s="18" t="s">
        <v>135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81</v>
      </c>
      <c r="BK233" s="185">
        <f>ROUND(I233*H233,2)</f>
        <v>0</v>
      </c>
      <c r="BL233" s="18" t="s">
        <v>141</v>
      </c>
      <c r="BM233" s="184" t="s">
        <v>352</v>
      </c>
    </row>
    <row r="234" s="14" customFormat="1">
      <c r="A234" s="14"/>
      <c r="B234" s="194"/>
      <c r="C234" s="14"/>
      <c r="D234" s="187" t="s">
        <v>150</v>
      </c>
      <c r="E234" s="14"/>
      <c r="F234" s="196" t="s">
        <v>353</v>
      </c>
      <c r="G234" s="14"/>
      <c r="H234" s="197">
        <v>1750.095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150</v>
      </c>
      <c r="AU234" s="195" t="s">
        <v>83</v>
      </c>
      <c r="AV234" s="14" t="s">
        <v>83</v>
      </c>
      <c r="AW234" s="14" t="s">
        <v>3</v>
      </c>
      <c r="AX234" s="14" t="s">
        <v>81</v>
      </c>
      <c r="AY234" s="195" t="s">
        <v>135</v>
      </c>
    </row>
    <row r="235" s="2" customFormat="1" ht="24.15" customHeight="1">
      <c r="A235" s="37"/>
      <c r="B235" s="171"/>
      <c r="C235" s="172" t="s">
        <v>354</v>
      </c>
      <c r="D235" s="172" t="s">
        <v>137</v>
      </c>
      <c r="E235" s="173" t="s">
        <v>355</v>
      </c>
      <c r="F235" s="174" t="s">
        <v>356</v>
      </c>
      <c r="G235" s="175" t="s">
        <v>198</v>
      </c>
      <c r="H235" s="176">
        <v>194.45500000000001</v>
      </c>
      <c r="I235" s="177"/>
      <c r="J235" s="178">
        <f>ROUND(I235*H235,2)</f>
        <v>0</v>
      </c>
      <c r="K235" s="179"/>
      <c r="L235" s="38"/>
      <c r="M235" s="180" t="s">
        <v>1</v>
      </c>
      <c r="N235" s="181" t="s">
        <v>38</v>
      </c>
      <c r="O235" s="76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4" t="s">
        <v>141</v>
      </c>
      <c r="AT235" s="184" t="s">
        <v>137</v>
      </c>
      <c r="AU235" s="184" t="s">
        <v>83</v>
      </c>
      <c r="AY235" s="18" t="s">
        <v>135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81</v>
      </c>
      <c r="BK235" s="185">
        <f>ROUND(I235*H235,2)</f>
        <v>0</v>
      </c>
      <c r="BL235" s="18" t="s">
        <v>141</v>
      </c>
      <c r="BM235" s="184" t="s">
        <v>357</v>
      </c>
    </row>
    <row r="236" s="2" customFormat="1" ht="24.15" customHeight="1">
      <c r="A236" s="37"/>
      <c r="B236" s="171"/>
      <c r="C236" s="172" t="s">
        <v>358</v>
      </c>
      <c r="D236" s="172" t="s">
        <v>137</v>
      </c>
      <c r="E236" s="173" t="s">
        <v>359</v>
      </c>
      <c r="F236" s="174" t="s">
        <v>360</v>
      </c>
      <c r="G236" s="175" t="s">
        <v>198</v>
      </c>
      <c r="H236" s="176">
        <v>72.275000000000006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38</v>
      </c>
      <c r="O236" s="76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141</v>
      </c>
      <c r="AT236" s="184" t="s">
        <v>137</v>
      </c>
      <c r="AU236" s="184" t="s">
        <v>83</v>
      </c>
      <c r="AY236" s="18" t="s">
        <v>135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81</v>
      </c>
      <c r="BK236" s="185">
        <f>ROUND(I236*H236,2)</f>
        <v>0</v>
      </c>
      <c r="BL236" s="18" t="s">
        <v>141</v>
      </c>
      <c r="BM236" s="184" t="s">
        <v>361</v>
      </c>
    </row>
    <row r="237" s="14" customFormat="1">
      <c r="A237" s="14"/>
      <c r="B237" s="194"/>
      <c r="C237" s="14"/>
      <c r="D237" s="187" t="s">
        <v>150</v>
      </c>
      <c r="E237" s="195" t="s">
        <v>1</v>
      </c>
      <c r="F237" s="196" t="s">
        <v>362</v>
      </c>
      <c r="G237" s="14"/>
      <c r="H237" s="197">
        <v>72.275000000000006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150</v>
      </c>
      <c r="AU237" s="195" t="s">
        <v>83</v>
      </c>
      <c r="AV237" s="14" t="s">
        <v>83</v>
      </c>
      <c r="AW237" s="14" t="s">
        <v>30</v>
      </c>
      <c r="AX237" s="14" t="s">
        <v>81</v>
      </c>
      <c r="AY237" s="195" t="s">
        <v>135</v>
      </c>
    </row>
    <row r="238" s="2" customFormat="1" ht="24.15" customHeight="1">
      <c r="A238" s="37"/>
      <c r="B238" s="171"/>
      <c r="C238" s="172" t="s">
        <v>363</v>
      </c>
      <c r="D238" s="172" t="s">
        <v>137</v>
      </c>
      <c r="E238" s="173" t="s">
        <v>364</v>
      </c>
      <c r="F238" s="174" t="s">
        <v>365</v>
      </c>
      <c r="G238" s="175" t="s">
        <v>198</v>
      </c>
      <c r="H238" s="176">
        <v>33.439999999999998</v>
      </c>
      <c r="I238" s="177"/>
      <c r="J238" s="178">
        <f>ROUND(I238*H238,2)</f>
        <v>0</v>
      </c>
      <c r="K238" s="179"/>
      <c r="L238" s="38"/>
      <c r="M238" s="180" t="s">
        <v>1</v>
      </c>
      <c r="N238" s="181" t="s">
        <v>38</v>
      </c>
      <c r="O238" s="76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141</v>
      </c>
      <c r="AT238" s="184" t="s">
        <v>137</v>
      </c>
      <c r="AU238" s="184" t="s">
        <v>83</v>
      </c>
      <c r="AY238" s="18" t="s">
        <v>135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81</v>
      </c>
      <c r="BK238" s="185">
        <f>ROUND(I238*H238,2)</f>
        <v>0</v>
      </c>
      <c r="BL238" s="18" t="s">
        <v>141</v>
      </c>
      <c r="BM238" s="184" t="s">
        <v>366</v>
      </c>
    </row>
    <row r="239" s="14" customFormat="1">
      <c r="A239" s="14"/>
      <c r="B239" s="194"/>
      <c r="C239" s="14"/>
      <c r="D239" s="187" t="s">
        <v>150</v>
      </c>
      <c r="E239" s="195" t="s">
        <v>1</v>
      </c>
      <c r="F239" s="196" t="s">
        <v>367</v>
      </c>
      <c r="G239" s="14"/>
      <c r="H239" s="197">
        <v>33.439999999999998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150</v>
      </c>
      <c r="AU239" s="195" t="s">
        <v>83</v>
      </c>
      <c r="AV239" s="14" t="s">
        <v>83</v>
      </c>
      <c r="AW239" s="14" t="s">
        <v>30</v>
      </c>
      <c r="AX239" s="14" t="s">
        <v>81</v>
      </c>
      <c r="AY239" s="195" t="s">
        <v>135</v>
      </c>
    </row>
    <row r="240" s="2" customFormat="1" ht="24.15" customHeight="1">
      <c r="A240" s="37"/>
      <c r="B240" s="171"/>
      <c r="C240" s="172" t="s">
        <v>368</v>
      </c>
      <c r="D240" s="172" t="s">
        <v>137</v>
      </c>
      <c r="E240" s="173" t="s">
        <v>369</v>
      </c>
      <c r="F240" s="174" t="s">
        <v>197</v>
      </c>
      <c r="G240" s="175" t="s">
        <v>198</v>
      </c>
      <c r="H240" s="176">
        <v>88.739999999999995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38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141</v>
      </c>
      <c r="AT240" s="184" t="s">
        <v>137</v>
      </c>
      <c r="AU240" s="184" t="s">
        <v>83</v>
      </c>
      <c r="AY240" s="18" t="s">
        <v>135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81</v>
      </c>
      <c r="BK240" s="185">
        <f>ROUND(I240*H240,2)</f>
        <v>0</v>
      </c>
      <c r="BL240" s="18" t="s">
        <v>141</v>
      </c>
      <c r="BM240" s="184" t="s">
        <v>370</v>
      </c>
    </row>
    <row r="241" s="14" customFormat="1">
      <c r="A241" s="14"/>
      <c r="B241" s="194"/>
      <c r="C241" s="14"/>
      <c r="D241" s="187" t="s">
        <v>150</v>
      </c>
      <c r="E241" s="195" t="s">
        <v>1</v>
      </c>
      <c r="F241" s="196" t="s">
        <v>371</v>
      </c>
      <c r="G241" s="14"/>
      <c r="H241" s="197">
        <v>88.739999999999995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150</v>
      </c>
      <c r="AU241" s="195" t="s">
        <v>83</v>
      </c>
      <c r="AV241" s="14" t="s">
        <v>83</v>
      </c>
      <c r="AW241" s="14" t="s">
        <v>30</v>
      </c>
      <c r="AX241" s="14" t="s">
        <v>81</v>
      </c>
      <c r="AY241" s="195" t="s">
        <v>135</v>
      </c>
    </row>
    <row r="242" s="12" customFormat="1" ht="22.8" customHeight="1">
      <c r="A242" s="12"/>
      <c r="B242" s="158"/>
      <c r="C242" s="12"/>
      <c r="D242" s="159" t="s">
        <v>72</v>
      </c>
      <c r="E242" s="169" t="s">
        <v>372</v>
      </c>
      <c r="F242" s="169" t="s">
        <v>373</v>
      </c>
      <c r="G242" s="12"/>
      <c r="H242" s="12"/>
      <c r="I242" s="161"/>
      <c r="J242" s="170">
        <f>BK242</f>
        <v>0</v>
      </c>
      <c r="K242" s="12"/>
      <c r="L242" s="158"/>
      <c r="M242" s="163"/>
      <c r="N242" s="164"/>
      <c r="O242" s="164"/>
      <c r="P242" s="165">
        <f>P243</f>
        <v>0</v>
      </c>
      <c r="Q242" s="164"/>
      <c r="R242" s="165">
        <f>R243</f>
        <v>0</v>
      </c>
      <c r="S242" s="164"/>
      <c r="T242" s="166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9" t="s">
        <v>81</v>
      </c>
      <c r="AT242" s="167" t="s">
        <v>72</v>
      </c>
      <c r="AU242" s="167" t="s">
        <v>81</v>
      </c>
      <c r="AY242" s="159" t="s">
        <v>135</v>
      </c>
      <c r="BK242" s="168">
        <f>BK243</f>
        <v>0</v>
      </c>
    </row>
    <row r="243" s="2" customFormat="1" ht="24.15" customHeight="1">
      <c r="A243" s="37"/>
      <c r="B243" s="171"/>
      <c r="C243" s="172" t="s">
        <v>374</v>
      </c>
      <c r="D243" s="172" t="s">
        <v>137</v>
      </c>
      <c r="E243" s="173" t="s">
        <v>375</v>
      </c>
      <c r="F243" s="174" t="s">
        <v>376</v>
      </c>
      <c r="G243" s="175" t="s">
        <v>198</v>
      </c>
      <c r="H243" s="176">
        <v>184.34399999999999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38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141</v>
      </c>
      <c r="AT243" s="184" t="s">
        <v>137</v>
      </c>
      <c r="AU243" s="184" t="s">
        <v>83</v>
      </c>
      <c r="AY243" s="18" t="s">
        <v>135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81</v>
      </c>
      <c r="BK243" s="185">
        <f>ROUND(I243*H243,2)</f>
        <v>0</v>
      </c>
      <c r="BL243" s="18" t="s">
        <v>141</v>
      </c>
      <c r="BM243" s="184" t="s">
        <v>377</v>
      </c>
    </row>
    <row r="244" s="12" customFormat="1" ht="25.92" customHeight="1">
      <c r="A244" s="12"/>
      <c r="B244" s="158"/>
      <c r="C244" s="12"/>
      <c r="D244" s="159" t="s">
        <v>72</v>
      </c>
      <c r="E244" s="160" t="s">
        <v>378</v>
      </c>
      <c r="F244" s="160" t="s">
        <v>379</v>
      </c>
      <c r="G244" s="12"/>
      <c r="H244" s="12"/>
      <c r="I244" s="161"/>
      <c r="J244" s="162">
        <f>BK244</f>
        <v>0</v>
      </c>
      <c r="K244" s="12"/>
      <c r="L244" s="158"/>
      <c r="M244" s="163"/>
      <c r="N244" s="164"/>
      <c r="O244" s="164"/>
      <c r="P244" s="165">
        <f>P245</f>
        <v>0</v>
      </c>
      <c r="Q244" s="164"/>
      <c r="R244" s="165">
        <f>R245</f>
        <v>0.046895199999999998</v>
      </c>
      <c r="S244" s="164"/>
      <c r="T244" s="166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9" t="s">
        <v>83</v>
      </c>
      <c r="AT244" s="167" t="s">
        <v>72</v>
      </c>
      <c r="AU244" s="167" t="s">
        <v>73</v>
      </c>
      <c r="AY244" s="159" t="s">
        <v>135</v>
      </c>
      <c r="BK244" s="168">
        <f>BK245</f>
        <v>0</v>
      </c>
    </row>
    <row r="245" s="12" customFormat="1" ht="22.8" customHeight="1">
      <c r="A245" s="12"/>
      <c r="B245" s="158"/>
      <c r="C245" s="12"/>
      <c r="D245" s="159" t="s">
        <v>72</v>
      </c>
      <c r="E245" s="169" t="s">
        <v>380</v>
      </c>
      <c r="F245" s="169" t="s">
        <v>381</v>
      </c>
      <c r="G245" s="12"/>
      <c r="H245" s="12"/>
      <c r="I245" s="161"/>
      <c r="J245" s="170">
        <f>BK245</f>
        <v>0</v>
      </c>
      <c r="K245" s="12"/>
      <c r="L245" s="158"/>
      <c r="M245" s="163"/>
      <c r="N245" s="164"/>
      <c r="O245" s="164"/>
      <c r="P245" s="165">
        <f>SUM(P246:P249)</f>
        <v>0</v>
      </c>
      <c r="Q245" s="164"/>
      <c r="R245" s="165">
        <f>SUM(R246:R249)</f>
        <v>0.046895199999999998</v>
      </c>
      <c r="S245" s="164"/>
      <c r="T245" s="166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9" t="s">
        <v>83</v>
      </c>
      <c r="AT245" s="167" t="s">
        <v>72</v>
      </c>
      <c r="AU245" s="167" t="s">
        <v>81</v>
      </c>
      <c r="AY245" s="159" t="s">
        <v>135</v>
      </c>
      <c r="BK245" s="168">
        <f>SUM(BK246:BK249)</f>
        <v>0</v>
      </c>
    </row>
    <row r="246" s="2" customFormat="1" ht="24.15" customHeight="1">
      <c r="A246" s="37"/>
      <c r="B246" s="171"/>
      <c r="C246" s="172" t="s">
        <v>382</v>
      </c>
      <c r="D246" s="172" t="s">
        <v>137</v>
      </c>
      <c r="E246" s="173" t="s">
        <v>383</v>
      </c>
      <c r="F246" s="174" t="s">
        <v>384</v>
      </c>
      <c r="G246" s="175" t="s">
        <v>140</v>
      </c>
      <c r="H246" s="176">
        <v>52.997999999999998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38</v>
      </c>
      <c r="O246" s="76"/>
      <c r="P246" s="182">
        <f>O246*H246</f>
        <v>0</v>
      </c>
      <c r="Q246" s="182">
        <v>0.00040000000000000002</v>
      </c>
      <c r="R246" s="182">
        <f>Q246*H246</f>
        <v>0.021199200000000001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224</v>
      </c>
      <c r="AT246" s="184" t="s">
        <v>137</v>
      </c>
      <c r="AU246" s="184" t="s">
        <v>83</v>
      </c>
      <c r="AY246" s="18" t="s">
        <v>135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81</v>
      </c>
      <c r="BK246" s="185">
        <f>ROUND(I246*H246,2)</f>
        <v>0</v>
      </c>
      <c r="BL246" s="18" t="s">
        <v>224</v>
      </c>
      <c r="BM246" s="184" t="s">
        <v>385</v>
      </c>
    </row>
    <row r="247" s="14" customFormat="1">
      <c r="A247" s="14"/>
      <c r="B247" s="194"/>
      <c r="C247" s="14"/>
      <c r="D247" s="187" t="s">
        <v>150</v>
      </c>
      <c r="E247" s="195" t="s">
        <v>1</v>
      </c>
      <c r="F247" s="196" t="s">
        <v>386</v>
      </c>
      <c r="G247" s="14"/>
      <c r="H247" s="197">
        <v>52.997999999999998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150</v>
      </c>
      <c r="AU247" s="195" t="s">
        <v>83</v>
      </c>
      <c r="AV247" s="14" t="s">
        <v>83</v>
      </c>
      <c r="AW247" s="14" t="s">
        <v>30</v>
      </c>
      <c r="AX247" s="14" t="s">
        <v>81</v>
      </c>
      <c r="AY247" s="195" t="s">
        <v>135</v>
      </c>
    </row>
    <row r="248" s="2" customFormat="1" ht="24.15" customHeight="1">
      <c r="A248" s="37"/>
      <c r="B248" s="171"/>
      <c r="C248" s="172" t="s">
        <v>387</v>
      </c>
      <c r="D248" s="172" t="s">
        <v>137</v>
      </c>
      <c r="E248" s="173" t="s">
        <v>388</v>
      </c>
      <c r="F248" s="174" t="s">
        <v>389</v>
      </c>
      <c r="G248" s="175" t="s">
        <v>158</v>
      </c>
      <c r="H248" s="176">
        <v>160.59999999999999</v>
      </c>
      <c r="I248" s="177"/>
      <c r="J248" s="178">
        <f>ROUND(I248*H248,2)</f>
        <v>0</v>
      </c>
      <c r="K248" s="179"/>
      <c r="L248" s="38"/>
      <c r="M248" s="180" t="s">
        <v>1</v>
      </c>
      <c r="N248" s="181" t="s">
        <v>38</v>
      </c>
      <c r="O248" s="76"/>
      <c r="P248" s="182">
        <f>O248*H248</f>
        <v>0</v>
      </c>
      <c r="Q248" s="182">
        <v>0.00016000000000000001</v>
      </c>
      <c r="R248" s="182">
        <f>Q248*H248</f>
        <v>0.025696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224</v>
      </c>
      <c r="AT248" s="184" t="s">
        <v>137</v>
      </c>
      <c r="AU248" s="184" t="s">
        <v>83</v>
      </c>
      <c r="AY248" s="18" t="s">
        <v>135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81</v>
      </c>
      <c r="BK248" s="185">
        <f>ROUND(I248*H248,2)</f>
        <v>0</v>
      </c>
      <c r="BL248" s="18" t="s">
        <v>224</v>
      </c>
      <c r="BM248" s="184" t="s">
        <v>390</v>
      </c>
    </row>
    <row r="249" s="2" customFormat="1" ht="24.15" customHeight="1">
      <c r="A249" s="37"/>
      <c r="B249" s="171"/>
      <c r="C249" s="172" t="s">
        <v>221</v>
      </c>
      <c r="D249" s="172" t="s">
        <v>137</v>
      </c>
      <c r="E249" s="173" t="s">
        <v>391</v>
      </c>
      <c r="F249" s="174" t="s">
        <v>392</v>
      </c>
      <c r="G249" s="175" t="s">
        <v>198</v>
      </c>
      <c r="H249" s="176">
        <v>0.047</v>
      </c>
      <c r="I249" s="177"/>
      <c r="J249" s="178">
        <f>ROUND(I249*H249,2)</f>
        <v>0</v>
      </c>
      <c r="K249" s="179"/>
      <c r="L249" s="38"/>
      <c r="M249" s="180" t="s">
        <v>1</v>
      </c>
      <c r="N249" s="181" t="s">
        <v>38</v>
      </c>
      <c r="O249" s="76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4" t="s">
        <v>224</v>
      </c>
      <c r="AT249" s="184" t="s">
        <v>137</v>
      </c>
      <c r="AU249" s="184" t="s">
        <v>83</v>
      </c>
      <c r="AY249" s="18" t="s">
        <v>135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81</v>
      </c>
      <c r="BK249" s="185">
        <f>ROUND(I249*H249,2)</f>
        <v>0</v>
      </c>
      <c r="BL249" s="18" t="s">
        <v>224</v>
      </c>
      <c r="BM249" s="184" t="s">
        <v>393</v>
      </c>
    </row>
    <row r="250" s="12" customFormat="1" ht="25.92" customHeight="1">
      <c r="A250" s="12"/>
      <c r="B250" s="158"/>
      <c r="C250" s="12"/>
      <c r="D250" s="159" t="s">
        <v>72</v>
      </c>
      <c r="E250" s="160" t="s">
        <v>394</v>
      </c>
      <c r="F250" s="160" t="s">
        <v>395</v>
      </c>
      <c r="G250" s="12"/>
      <c r="H250" s="12"/>
      <c r="I250" s="161"/>
      <c r="J250" s="162">
        <f>BK250</f>
        <v>0</v>
      </c>
      <c r="K250" s="12"/>
      <c r="L250" s="158"/>
      <c r="M250" s="163"/>
      <c r="N250" s="164"/>
      <c r="O250" s="164"/>
      <c r="P250" s="165">
        <f>P251</f>
        <v>0</v>
      </c>
      <c r="Q250" s="164"/>
      <c r="R250" s="165">
        <f>R251</f>
        <v>0</v>
      </c>
      <c r="S250" s="164"/>
      <c r="T250" s="166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9" t="s">
        <v>160</v>
      </c>
      <c r="AT250" s="167" t="s">
        <v>72</v>
      </c>
      <c r="AU250" s="167" t="s">
        <v>73</v>
      </c>
      <c r="AY250" s="159" t="s">
        <v>135</v>
      </c>
      <c r="BK250" s="168">
        <f>BK251</f>
        <v>0</v>
      </c>
    </row>
    <row r="251" s="12" customFormat="1" ht="22.8" customHeight="1">
      <c r="A251" s="12"/>
      <c r="B251" s="158"/>
      <c r="C251" s="12"/>
      <c r="D251" s="159" t="s">
        <v>72</v>
      </c>
      <c r="E251" s="169" t="s">
        <v>396</v>
      </c>
      <c r="F251" s="169" t="s">
        <v>395</v>
      </c>
      <c r="G251" s="12"/>
      <c r="H251" s="12"/>
      <c r="I251" s="161"/>
      <c r="J251" s="170">
        <f>BK251</f>
        <v>0</v>
      </c>
      <c r="K251" s="12"/>
      <c r="L251" s="158"/>
      <c r="M251" s="163"/>
      <c r="N251" s="164"/>
      <c r="O251" s="164"/>
      <c r="P251" s="165">
        <f>SUM(P252:P258)</f>
        <v>0</v>
      </c>
      <c r="Q251" s="164"/>
      <c r="R251" s="165">
        <f>SUM(R252:R258)</f>
        <v>0</v>
      </c>
      <c r="S251" s="164"/>
      <c r="T251" s="166">
        <f>SUM(T252:T258)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9" t="s">
        <v>160</v>
      </c>
      <c r="AT251" s="167" t="s">
        <v>72</v>
      </c>
      <c r="AU251" s="167" t="s">
        <v>81</v>
      </c>
      <c r="AY251" s="159" t="s">
        <v>135</v>
      </c>
      <c r="BK251" s="168">
        <f>SUM(BK252:BK258)</f>
        <v>0</v>
      </c>
    </row>
    <row r="252" s="2" customFormat="1" ht="37.8" customHeight="1">
      <c r="A252" s="37"/>
      <c r="B252" s="171"/>
      <c r="C252" s="172" t="s">
        <v>397</v>
      </c>
      <c r="D252" s="172" t="s">
        <v>137</v>
      </c>
      <c r="E252" s="173" t="s">
        <v>398</v>
      </c>
      <c r="F252" s="174" t="s">
        <v>399</v>
      </c>
      <c r="G252" s="175" t="s">
        <v>400</v>
      </c>
      <c r="H252" s="176">
        <v>1</v>
      </c>
      <c r="I252" s="177"/>
      <c r="J252" s="178">
        <f>ROUND(I252*H252,2)</f>
        <v>0</v>
      </c>
      <c r="K252" s="179"/>
      <c r="L252" s="38"/>
      <c r="M252" s="180" t="s">
        <v>1</v>
      </c>
      <c r="N252" s="181" t="s">
        <v>38</v>
      </c>
      <c r="O252" s="76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4" t="s">
        <v>401</v>
      </c>
      <c r="AT252" s="184" t="s">
        <v>137</v>
      </c>
      <c r="AU252" s="184" t="s">
        <v>83</v>
      </c>
      <c r="AY252" s="18" t="s">
        <v>135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8" t="s">
        <v>81</v>
      </c>
      <c r="BK252" s="185">
        <f>ROUND(I252*H252,2)</f>
        <v>0</v>
      </c>
      <c r="BL252" s="18" t="s">
        <v>401</v>
      </c>
      <c r="BM252" s="184" t="s">
        <v>402</v>
      </c>
    </row>
    <row r="253" s="2" customFormat="1" ht="14.4" customHeight="1">
      <c r="A253" s="37"/>
      <c r="B253" s="171"/>
      <c r="C253" s="172" t="s">
        <v>403</v>
      </c>
      <c r="D253" s="172" t="s">
        <v>137</v>
      </c>
      <c r="E253" s="173" t="s">
        <v>404</v>
      </c>
      <c r="F253" s="174" t="s">
        <v>405</v>
      </c>
      <c r="G253" s="175" t="s">
        <v>400</v>
      </c>
      <c r="H253" s="176">
        <v>1</v>
      </c>
      <c r="I253" s="177"/>
      <c r="J253" s="178">
        <f>ROUND(I253*H253,2)</f>
        <v>0</v>
      </c>
      <c r="K253" s="179"/>
      <c r="L253" s="38"/>
      <c r="M253" s="180" t="s">
        <v>1</v>
      </c>
      <c r="N253" s="181" t="s">
        <v>38</v>
      </c>
      <c r="O253" s="7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401</v>
      </c>
      <c r="AT253" s="184" t="s">
        <v>137</v>
      </c>
      <c r="AU253" s="184" t="s">
        <v>83</v>
      </c>
      <c r="AY253" s="18" t="s">
        <v>135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81</v>
      </c>
      <c r="BK253" s="185">
        <f>ROUND(I253*H253,2)</f>
        <v>0</v>
      </c>
      <c r="BL253" s="18" t="s">
        <v>401</v>
      </c>
      <c r="BM253" s="184" t="s">
        <v>406</v>
      </c>
    </row>
    <row r="254" s="2" customFormat="1" ht="24.15" customHeight="1">
      <c r="A254" s="37"/>
      <c r="B254" s="171"/>
      <c r="C254" s="172" t="s">
        <v>407</v>
      </c>
      <c r="D254" s="172" t="s">
        <v>137</v>
      </c>
      <c r="E254" s="173" t="s">
        <v>408</v>
      </c>
      <c r="F254" s="174" t="s">
        <v>409</v>
      </c>
      <c r="G254" s="175" t="s">
        <v>400</v>
      </c>
      <c r="H254" s="176">
        <v>1</v>
      </c>
      <c r="I254" s="177"/>
      <c r="J254" s="178">
        <f>ROUND(I254*H254,2)</f>
        <v>0</v>
      </c>
      <c r="K254" s="179"/>
      <c r="L254" s="38"/>
      <c r="M254" s="180" t="s">
        <v>1</v>
      </c>
      <c r="N254" s="181" t="s">
        <v>38</v>
      </c>
      <c r="O254" s="76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4" t="s">
        <v>401</v>
      </c>
      <c r="AT254" s="184" t="s">
        <v>137</v>
      </c>
      <c r="AU254" s="184" t="s">
        <v>83</v>
      </c>
      <c r="AY254" s="18" t="s">
        <v>135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81</v>
      </c>
      <c r="BK254" s="185">
        <f>ROUND(I254*H254,2)</f>
        <v>0</v>
      </c>
      <c r="BL254" s="18" t="s">
        <v>401</v>
      </c>
      <c r="BM254" s="184" t="s">
        <v>410</v>
      </c>
    </row>
    <row r="255" s="2" customFormat="1" ht="14.4" customHeight="1">
      <c r="A255" s="37"/>
      <c r="B255" s="171"/>
      <c r="C255" s="172" t="s">
        <v>411</v>
      </c>
      <c r="D255" s="172" t="s">
        <v>137</v>
      </c>
      <c r="E255" s="173" t="s">
        <v>412</v>
      </c>
      <c r="F255" s="174" t="s">
        <v>413</v>
      </c>
      <c r="G255" s="175" t="s">
        <v>400</v>
      </c>
      <c r="H255" s="176">
        <v>1</v>
      </c>
      <c r="I255" s="177"/>
      <c r="J255" s="178">
        <f>ROUND(I255*H255,2)</f>
        <v>0</v>
      </c>
      <c r="K255" s="179"/>
      <c r="L255" s="38"/>
      <c r="M255" s="180" t="s">
        <v>1</v>
      </c>
      <c r="N255" s="181" t="s">
        <v>38</v>
      </c>
      <c r="O255" s="76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401</v>
      </c>
      <c r="AT255" s="184" t="s">
        <v>137</v>
      </c>
      <c r="AU255" s="184" t="s">
        <v>83</v>
      </c>
      <c r="AY255" s="18" t="s">
        <v>135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81</v>
      </c>
      <c r="BK255" s="185">
        <f>ROUND(I255*H255,2)</f>
        <v>0</v>
      </c>
      <c r="BL255" s="18" t="s">
        <v>401</v>
      </c>
      <c r="BM255" s="184" t="s">
        <v>414</v>
      </c>
    </row>
    <row r="256" s="2" customFormat="1" ht="14.4" customHeight="1">
      <c r="A256" s="37"/>
      <c r="B256" s="171"/>
      <c r="C256" s="172" t="s">
        <v>415</v>
      </c>
      <c r="D256" s="172" t="s">
        <v>137</v>
      </c>
      <c r="E256" s="173" t="s">
        <v>416</v>
      </c>
      <c r="F256" s="174" t="s">
        <v>417</v>
      </c>
      <c r="G256" s="175" t="s">
        <v>400</v>
      </c>
      <c r="H256" s="176">
        <v>1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38</v>
      </c>
      <c r="O256" s="76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401</v>
      </c>
      <c r="AT256" s="184" t="s">
        <v>137</v>
      </c>
      <c r="AU256" s="184" t="s">
        <v>83</v>
      </c>
      <c r="AY256" s="18" t="s">
        <v>135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81</v>
      </c>
      <c r="BK256" s="185">
        <f>ROUND(I256*H256,2)</f>
        <v>0</v>
      </c>
      <c r="BL256" s="18" t="s">
        <v>401</v>
      </c>
      <c r="BM256" s="184" t="s">
        <v>418</v>
      </c>
    </row>
    <row r="257" s="2" customFormat="1" ht="14.4" customHeight="1">
      <c r="A257" s="37"/>
      <c r="B257" s="171"/>
      <c r="C257" s="172" t="s">
        <v>419</v>
      </c>
      <c r="D257" s="172" t="s">
        <v>137</v>
      </c>
      <c r="E257" s="173" t="s">
        <v>420</v>
      </c>
      <c r="F257" s="174" t="s">
        <v>421</v>
      </c>
      <c r="G257" s="175" t="s">
        <v>400</v>
      </c>
      <c r="H257" s="176">
        <v>1</v>
      </c>
      <c r="I257" s="177"/>
      <c r="J257" s="178">
        <f>ROUND(I257*H257,2)</f>
        <v>0</v>
      </c>
      <c r="K257" s="179"/>
      <c r="L257" s="38"/>
      <c r="M257" s="180" t="s">
        <v>1</v>
      </c>
      <c r="N257" s="181" t="s">
        <v>38</v>
      </c>
      <c r="O257" s="76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401</v>
      </c>
      <c r="AT257" s="184" t="s">
        <v>137</v>
      </c>
      <c r="AU257" s="184" t="s">
        <v>83</v>
      </c>
      <c r="AY257" s="18" t="s">
        <v>135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81</v>
      </c>
      <c r="BK257" s="185">
        <f>ROUND(I257*H257,2)</f>
        <v>0</v>
      </c>
      <c r="BL257" s="18" t="s">
        <v>401</v>
      </c>
      <c r="BM257" s="184" t="s">
        <v>422</v>
      </c>
    </row>
    <row r="258" s="2" customFormat="1" ht="14.4" customHeight="1">
      <c r="A258" s="37"/>
      <c r="B258" s="171"/>
      <c r="C258" s="172" t="s">
        <v>423</v>
      </c>
      <c r="D258" s="172" t="s">
        <v>137</v>
      </c>
      <c r="E258" s="173" t="s">
        <v>424</v>
      </c>
      <c r="F258" s="174" t="s">
        <v>425</v>
      </c>
      <c r="G258" s="175" t="s">
        <v>400</v>
      </c>
      <c r="H258" s="176">
        <v>1</v>
      </c>
      <c r="I258" s="177"/>
      <c r="J258" s="178">
        <f>ROUND(I258*H258,2)</f>
        <v>0</v>
      </c>
      <c r="K258" s="179"/>
      <c r="L258" s="38"/>
      <c r="M258" s="221" t="s">
        <v>1</v>
      </c>
      <c r="N258" s="222" t="s">
        <v>38</v>
      </c>
      <c r="O258" s="223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4" t="s">
        <v>401</v>
      </c>
      <c r="AT258" s="184" t="s">
        <v>137</v>
      </c>
      <c r="AU258" s="184" t="s">
        <v>83</v>
      </c>
      <c r="AY258" s="18" t="s">
        <v>135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81</v>
      </c>
      <c r="BK258" s="185">
        <f>ROUND(I258*H258,2)</f>
        <v>0</v>
      </c>
      <c r="BL258" s="18" t="s">
        <v>401</v>
      </c>
      <c r="BM258" s="184" t="s">
        <v>426</v>
      </c>
    </row>
    <row r="259" s="2" customFormat="1" ht="6.96" customHeight="1">
      <c r="A259" s="37"/>
      <c r="B259" s="59"/>
      <c r="C259" s="60"/>
      <c r="D259" s="60"/>
      <c r="E259" s="60"/>
      <c r="F259" s="60"/>
      <c r="G259" s="60"/>
      <c r="H259" s="60"/>
      <c r="I259" s="60"/>
      <c r="J259" s="60"/>
      <c r="K259" s="60"/>
      <c r="L259" s="38"/>
      <c r="M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</row>
  </sheetData>
  <autoFilter ref="C128:K25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ROUND((SUM(BE128:BE222)),  2)</f>
        <v>0</v>
      </c>
      <c r="G33" s="37"/>
      <c r="H33" s="37"/>
      <c r="I33" s="127">
        <v>0.20999999999999999</v>
      </c>
      <c r="J33" s="126">
        <f>ROUND(((SUM(BE128:BE222))*I33),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ROUND((SUM(BF128:BF222)),  2)</f>
        <v>0</v>
      </c>
      <c r="G34" s="37"/>
      <c r="H34" s="37"/>
      <c r="I34" s="127">
        <v>0.14999999999999999</v>
      </c>
      <c r="J34" s="126">
        <f>ROUND(((SUM(BF128:BF222))*I34),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ROUND((SUM(BG128:BG222)),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ROUND((SUM(BH128:BH222)),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ROUND((SUM(BI128:BI222)),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Chodník na ul.Tyršova - úsek 1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110</v>
      </c>
      <c r="E99" s="145"/>
      <c r="F99" s="145"/>
      <c r="G99" s="145"/>
      <c r="H99" s="145"/>
      <c r="I99" s="145"/>
      <c r="J99" s="146">
        <f>J161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111</v>
      </c>
      <c r="E100" s="145"/>
      <c r="F100" s="145"/>
      <c r="G100" s="145"/>
      <c r="H100" s="145"/>
      <c r="I100" s="145"/>
      <c r="J100" s="146">
        <f>J172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112</v>
      </c>
      <c r="E101" s="145"/>
      <c r="F101" s="145"/>
      <c r="G101" s="145"/>
      <c r="H101" s="145"/>
      <c r="I101" s="145"/>
      <c r="J101" s="146">
        <f>J177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113</v>
      </c>
      <c r="E102" s="145"/>
      <c r="F102" s="145"/>
      <c r="G102" s="145"/>
      <c r="H102" s="145"/>
      <c r="I102" s="145"/>
      <c r="J102" s="146">
        <f>J185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114</v>
      </c>
      <c r="E103" s="145"/>
      <c r="F103" s="145"/>
      <c r="G103" s="145"/>
      <c r="H103" s="145"/>
      <c r="I103" s="145"/>
      <c r="J103" s="146">
        <f>J197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115</v>
      </c>
      <c r="E104" s="145"/>
      <c r="F104" s="145"/>
      <c r="G104" s="145"/>
      <c r="H104" s="145"/>
      <c r="I104" s="145"/>
      <c r="J104" s="146">
        <f>J206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116</v>
      </c>
      <c r="E105" s="141"/>
      <c r="F105" s="141"/>
      <c r="G105" s="141"/>
      <c r="H105" s="141"/>
      <c r="I105" s="141"/>
      <c r="J105" s="142">
        <f>J208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117</v>
      </c>
      <c r="E106" s="145"/>
      <c r="F106" s="145"/>
      <c r="G106" s="145"/>
      <c r="H106" s="145"/>
      <c r="I106" s="145"/>
      <c r="J106" s="146">
        <f>J209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118</v>
      </c>
      <c r="E107" s="141"/>
      <c r="F107" s="141"/>
      <c r="G107" s="141"/>
      <c r="H107" s="141"/>
      <c r="I107" s="141"/>
      <c r="J107" s="142">
        <f>J214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119</v>
      </c>
      <c r="E108" s="145"/>
      <c r="F108" s="145"/>
      <c r="G108" s="145"/>
      <c r="H108" s="145"/>
      <c r="I108" s="145"/>
      <c r="J108" s="146">
        <f>J215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120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3.25" customHeight="1">
      <c r="A118" s="37"/>
      <c r="B118" s="38"/>
      <c r="C118" s="37"/>
      <c r="D118" s="37"/>
      <c r="E118" s="120" t="str">
        <f>E7</f>
        <v>Stavební úpravy na chodnících v ul.Havlíčkova, Tyršova, 9.května, Štefánikova, Rajhrad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100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02 - Chodník na ul.Tyršova - úsek 1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 xml:space="preserve"> </v>
      </c>
      <c r="G122" s="37"/>
      <c r="H122" s="37"/>
      <c r="I122" s="31" t="s">
        <v>22</v>
      </c>
      <c r="J122" s="68" t="str">
        <f>IF(J12="","",J12)</f>
        <v>7. 5. 2021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29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7"/>
      <c r="E125" s="37"/>
      <c r="F125" s="26" t="str">
        <f>IF(E18="","",E18)</f>
        <v>Vyplň údaj</v>
      </c>
      <c r="G125" s="37"/>
      <c r="H125" s="37"/>
      <c r="I125" s="31" t="s">
        <v>31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121</v>
      </c>
      <c r="D127" s="150" t="s">
        <v>58</v>
      </c>
      <c r="E127" s="150" t="s">
        <v>54</v>
      </c>
      <c r="F127" s="150" t="s">
        <v>55</v>
      </c>
      <c r="G127" s="150" t="s">
        <v>122</v>
      </c>
      <c r="H127" s="150" t="s">
        <v>123</v>
      </c>
      <c r="I127" s="150" t="s">
        <v>124</v>
      </c>
      <c r="J127" s="151" t="s">
        <v>104</v>
      </c>
      <c r="K127" s="152" t="s">
        <v>125</v>
      </c>
      <c r="L127" s="153"/>
      <c r="M127" s="85" t="s">
        <v>1</v>
      </c>
      <c r="N127" s="86" t="s">
        <v>37</v>
      </c>
      <c r="O127" s="86" t="s">
        <v>126</v>
      </c>
      <c r="P127" s="86" t="s">
        <v>127</v>
      </c>
      <c r="Q127" s="86" t="s">
        <v>128</v>
      </c>
      <c r="R127" s="86" t="s">
        <v>129</v>
      </c>
      <c r="S127" s="86" t="s">
        <v>130</v>
      </c>
      <c r="T127" s="87" t="s">
        <v>131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132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P129+P208+P214</f>
        <v>0</v>
      </c>
      <c r="Q128" s="89"/>
      <c r="R128" s="155">
        <f>R129+R208+R214</f>
        <v>70.867337400000011</v>
      </c>
      <c r="S128" s="89"/>
      <c r="T128" s="156">
        <f>T129+T208+T214</f>
        <v>152.71000000000001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72</v>
      </c>
      <c r="AU128" s="18" t="s">
        <v>106</v>
      </c>
      <c r="BK128" s="157">
        <f>BK129+BK208+BK214</f>
        <v>0</v>
      </c>
    </row>
    <row r="129" s="12" customFormat="1" ht="25.92" customHeight="1">
      <c r="A129" s="12"/>
      <c r="B129" s="158"/>
      <c r="C129" s="12"/>
      <c r="D129" s="159" t="s">
        <v>72</v>
      </c>
      <c r="E129" s="160" t="s">
        <v>133</v>
      </c>
      <c r="F129" s="160" t="s">
        <v>134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P130+P161+P172+P177+P185+P197+P206</f>
        <v>0</v>
      </c>
      <c r="Q129" s="164"/>
      <c r="R129" s="165">
        <f>R130+R161+R172+R177+R185+R197+R206</f>
        <v>70.832823000000005</v>
      </c>
      <c r="S129" s="164"/>
      <c r="T129" s="166">
        <f>T130+T161+T172+T177+T185+T197+T206</f>
        <v>152.71000000000001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81</v>
      </c>
      <c r="AT129" s="167" t="s">
        <v>72</v>
      </c>
      <c r="AU129" s="167" t="s">
        <v>73</v>
      </c>
      <c r="AY129" s="159" t="s">
        <v>135</v>
      </c>
      <c r="BK129" s="168">
        <f>BK130+BK161+BK172+BK177+BK185+BK197+BK206</f>
        <v>0</v>
      </c>
    </row>
    <row r="130" s="12" customFormat="1" ht="22.8" customHeight="1">
      <c r="A130" s="12"/>
      <c r="B130" s="158"/>
      <c r="C130" s="12"/>
      <c r="D130" s="159" t="s">
        <v>72</v>
      </c>
      <c r="E130" s="169" t="s">
        <v>81</v>
      </c>
      <c r="F130" s="169" t="s">
        <v>136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SUM(P131:P160)</f>
        <v>0</v>
      </c>
      <c r="Q130" s="164"/>
      <c r="R130" s="165">
        <f>SUM(R131:R160)</f>
        <v>0</v>
      </c>
      <c r="S130" s="164"/>
      <c r="T130" s="166">
        <f>SUM(T131:T160)</f>
        <v>152.71000000000001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81</v>
      </c>
      <c r="AT130" s="167" t="s">
        <v>72</v>
      </c>
      <c r="AU130" s="167" t="s">
        <v>81</v>
      </c>
      <c r="AY130" s="159" t="s">
        <v>135</v>
      </c>
      <c r="BK130" s="168">
        <f>SUM(BK131:BK160)</f>
        <v>0</v>
      </c>
    </row>
    <row r="131" s="2" customFormat="1" ht="24.15" customHeight="1">
      <c r="A131" s="37"/>
      <c r="B131" s="171"/>
      <c r="C131" s="172" t="s">
        <v>81</v>
      </c>
      <c r="D131" s="172" t="s">
        <v>137</v>
      </c>
      <c r="E131" s="173" t="s">
        <v>138</v>
      </c>
      <c r="F131" s="174" t="s">
        <v>139</v>
      </c>
      <c r="G131" s="175" t="s">
        <v>140</v>
      </c>
      <c r="H131" s="176">
        <v>248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38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0.255</v>
      </c>
      <c r="T131" s="183">
        <f>S131*H131</f>
        <v>63.240000000000002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141</v>
      </c>
      <c r="AT131" s="184" t="s">
        <v>137</v>
      </c>
      <c r="AU131" s="184" t="s">
        <v>83</v>
      </c>
      <c r="AY131" s="18" t="s">
        <v>135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81</v>
      </c>
      <c r="BK131" s="185">
        <f>ROUND(I131*H131,2)</f>
        <v>0</v>
      </c>
      <c r="BL131" s="18" t="s">
        <v>141</v>
      </c>
      <c r="BM131" s="184" t="s">
        <v>428</v>
      </c>
    </row>
    <row r="132" s="2" customFormat="1" ht="24.15" customHeight="1">
      <c r="A132" s="37"/>
      <c r="B132" s="171"/>
      <c r="C132" s="172" t="s">
        <v>83</v>
      </c>
      <c r="D132" s="172" t="s">
        <v>137</v>
      </c>
      <c r="E132" s="173" t="s">
        <v>429</v>
      </c>
      <c r="F132" s="174" t="s">
        <v>430</v>
      </c>
      <c r="G132" s="175" t="s">
        <v>140</v>
      </c>
      <c r="H132" s="176">
        <v>54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38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0.32500000000000001</v>
      </c>
      <c r="T132" s="183">
        <f>S132*H132</f>
        <v>17.550000000000001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83</v>
      </c>
      <c r="AY132" s="18" t="s">
        <v>135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81</v>
      </c>
      <c r="BK132" s="185">
        <f>ROUND(I132*H132,2)</f>
        <v>0</v>
      </c>
      <c r="BL132" s="18" t="s">
        <v>141</v>
      </c>
      <c r="BM132" s="184" t="s">
        <v>431</v>
      </c>
    </row>
    <row r="133" s="2" customFormat="1" ht="24.15" customHeight="1">
      <c r="A133" s="37"/>
      <c r="B133" s="171"/>
      <c r="C133" s="172" t="s">
        <v>146</v>
      </c>
      <c r="D133" s="172" t="s">
        <v>137</v>
      </c>
      <c r="E133" s="173" t="s">
        <v>147</v>
      </c>
      <c r="F133" s="174" t="s">
        <v>148</v>
      </c>
      <c r="G133" s="175" t="s">
        <v>140</v>
      </c>
      <c r="H133" s="176">
        <v>248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0.28999999999999998</v>
      </c>
      <c r="T133" s="183">
        <f>S133*H133</f>
        <v>71.920000000000002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432</v>
      </c>
    </row>
    <row r="134" s="2" customFormat="1" ht="37.8" customHeight="1">
      <c r="A134" s="37"/>
      <c r="B134" s="171"/>
      <c r="C134" s="172" t="s">
        <v>141</v>
      </c>
      <c r="D134" s="172" t="s">
        <v>137</v>
      </c>
      <c r="E134" s="173" t="s">
        <v>161</v>
      </c>
      <c r="F134" s="174" t="s">
        <v>162</v>
      </c>
      <c r="G134" s="175" t="s">
        <v>163</v>
      </c>
      <c r="H134" s="176">
        <v>5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433</v>
      </c>
    </row>
    <row r="135" s="2" customFormat="1" ht="24.15" customHeight="1">
      <c r="A135" s="37"/>
      <c r="B135" s="171"/>
      <c r="C135" s="172" t="s">
        <v>160</v>
      </c>
      <c r="D135" s="172" t="s">
        <v>137</v>
      </c>
      <c r="E135" s="173" t="s">
        <v>166</v>
      </c>
      <c r="F135" s="174" t="s">
        <v>167</v>
      </c>
      <c r="G135" s="175" t="s">
        <v>163</v>
      </c>
      <c r="H135" s="176">
        <v>12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83</v>
      </c>
      <c r="AY135" s="18" t="s">
        <v>135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81</v>
      </c>
      <c r="BK135" s="185">
        <f>ROUND(I135*H135,2)</f>
        <v>0</v>
      </c>
      <c r="BL135" s="18" t="s">
        <v>141</v>
      </c>
      <c r="BM135" s="184" t="s">
        <v>434</v>
      </c>
    </row>
    <row r="136" s="13" customFormat="1">
      <c r="A136" s="13"/>
      <c r="B136" s="186"/>
      <c r="C136" s="13"/>
      <c r="D136" s="187" t="s">
        <v>150</v>
      </c>
      <c r="E136" s="188" t="s">
        <v>1</v>
      </c>
      <c r="F136" s="189" t="s">
        <v>169</v>
      </c>
      <c r="G136" s="13"/>
      <c r="H136" s="188" t="s">
        <v>1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150</v>
      </c>
      <c r="AU136" s="188" t="s">
        <v>83</v>
      </c>
      <c r="AV136" s="13" t="s">
        <v>81</v>
      </c>
      <c r="AW136" s="13" t="s">
        <v>30</v>
      </c>
      <c r="AX136" s="13" t="s">
        <v>73</v>
      </c>
      <c r="AY136" s="188" t="s">
        <v>135</v>
      </c>
    </row>
    <row r="137" s="14" customFormat="1">
      <c r="A137" s="14"/>
      <c r="B137" s="194"/>
      <c r="C137" s="14"/>
      <c r="D137" s="187" t="s">
        <v>150</v>
      </c>
      <c r="E137" s="195" t="s">
        <v>1</v>
      </c>
      <c r="F137" s="196" t="s">
        <v>201</v>
      </c>
      <c r="G137" s="14"/>
      <c r="H137" s="197">
        <v>12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150</v>
      </c>
      <c r="AU137" s="195" t="s">
        <v>83</v>
      </c>
      <c r="AV137" s="14" t="s">
        <v>83</v>
      </c>
      <c r="AW137" s="14" t="s">
        <v>30</v>
      </c>
      <c r="AX137" s="14" t="s">
        <v>81</v>
      </c>
      <c r="AY137" s="195" t="s">
        <v>135</v>
      </c>
    </row>
    <row r="138" s="2" customFormat="1" ht="14.4" customHeight="1">
      <c r="A138" s="37"/>
      <c r="B138" s="171"/>
      <c r="C138" s="172" t="s">
        <v>165</v>
      </c>
      <c r="D138" s="172" t="s">
        <v>137</v>
      </c>
      <c r="E138" s="173" t="s">
        <v>172</v>
      </c>
      <c r="F138" s="174" t="s">
        <v>173</v>
      </c>
      <c r="G138" s="175" t="s">
        <v>174</v>
      </c>
      <c r="H138" s="176">
        <v>3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38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83</v>
      </c>
      <c r="AY138" s="18" t="s">
        <v>135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81</v>
      </c>
      <c r="BK138" s="185">
        <f>ROUND(I138*H138,2)</f>
        <v>0</v>
      </c>
      <c r="BL138" s="18" t="s">
        <v>141</v>
      </c>
      <c r="BM138" s="184" t="s">
        <v>435</v>
      </c>
    </row>
    <row r="139" s="2" customFormat="1" ht="24.15" customHeight="1">
      <c r="A139" s="37"/>
      <c r="B139" s="171"/>
      <c r="C139" s="172" t="s">
        <v>171</v>
      </c>
      <c r="D139" s="172" t="s">
        <v>137</v>
      </c>
      <c r="E139" s="173" t="s">
        <v>177</v>
      </c>
      <c r="F139" s="174" t="s">
        <v>178</v>
      </c>
      <c r="G139" s="175" t="s">
        <v>163</v>
      </c>
      <c r="H139" s="176">
        <v>13.6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38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141</v>
      </c>
      <c r="AT139" s="184" t="s">
        <v>137</v>
      </c>
      <c r="AU139" s="184" t="s">
        <v>83</v>
      </c>
      <c r="AY139" s="18" t="s">
        <v>135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81</v>
      </c>
      <c r="BK139" s="185">
        <f>ROUND(I139*H139,2)</f>
        <v>0</v>
      </c>
      <c r="BL139" s="18" t="s">
        <v>141</v>
      </c>
      <c r="BM139" s="184" t="s">
        <v>436</v>
      </c>
    </row>
    <row r="140" s="13" customFormat="1">
      <c r="A140" s="13"/>
      <c r="B140" s="186"/>
      <c r="C140" s="13"/>
      <c r="D140" s="187" t="s">
        <v>150</v>
      </c>
      <c r="E140" s="188" t="s">
        <v>1</v>
      </c>
      <c r="F140" s="189" t="s">
        <v>180</v>
      </c>
      <c r="G140" s="13"/>
      <c r="H140" s="188" t="s">
        <v>1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150</v>
      </c>
      <c r="AU140" s="188" t="s">
        <v>83</v>
      </c>
      <c r="AV140" s="13" t="s">
        <v>81</v>
      </c>
      <c r="AW140" s="13" t="s">
        <v>30</v>
      </c>
      <c r="AX140" s="13" t="s">
        <v>73</v>
      </c>
      <c r="AY140" s="188" t="s">
        <v>135</v>
      </c>
    </row>
    <row r="141" s="14" customFormat="1">
      <c r="A141" s="14"/>
      <c r="B141" s="194"/>
      <c r="C141" s="14"/>
      <c r="D141" s="187" t="s">
        <v>150</v>
      </c>
      <c r="E141" s="195" t="s">
        <v>1</v>
      </c>
      <c r="F141" s="196" t="s">
        <v>437</v>
      </c>
      <c r="G141" s="14"/>
      <c r="H141" s="197">
        <v>6.7999999999999998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150</v>
      </c>
      <c r="AU141" s="195" t="s">
        <v>83</v>
      </c>
      <c r="AV141" s="14" t="s">
        <v>83</v>
      </c>
      <c r="AW141" s="14" t="s">
        <v>30</v>
      </c>
      <c r="AX141" s="14" t="s">
        <v>73</v>
      </c>
      <c r="AY141" s="195" t="s">
        <v>135</v>
      </c>
    </row>
    <row r="142" s="13" customFormat="1">
      <c r="A142" s="13"/>
      <c r="B142" s="186"/>
      <c r="C142" s="13"/>
      <c r="D142" s="187" t="s">
        <v>150</v>
      </c>
      <c r="E142" s="188" t="s">
        <v>1</v>
      </c>
      <c r="F142" s="189" t="s">
        <v>182</v>
      </c>
      <c r="G142" s="13"/>
      <c r="H142" s="188" t="s">
        <v>1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150</v>
      </c>
      <c r="AU142" s="188" t="s">
        <v>83</v>
      </c>
      <c r="AV142" s="13" t="s">
        <v>81</v>
      </c>
      <c r="AW142" s="13" t="s">
        <v>30</v>
      </c>
      <c r="AX142" s="13" t="s">
        <v>73</v>
      </c>
      <c r="AY142" s="188" t="s">
        <v>135</v>
      </c>
    </row>
    <row r="143" s="14" customFormat="1">
      <c r="A143" s="14"/>
      <c r="B143" s="194"/>
      <c r="C143" s="14"/>
      <c r="D143" s="187" t="s">
        <v>150</v>
      </c>
      <c r="E143" s="195" t="s">
        <v>1</v>
      </c>
      <c r="F143" s="196" t="s">
        <v>437</v>
      </c>
      <c r="G143" s="14"/>
      <c r="H143" s="197">
        <v>6.7999999999999998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150</v>
      </c>
      <c r="AU143" s="195" t="s">
        <v>83</v>
      </c>
      <c r="AV143" s="14" t="s">
        <v>83</v>
      </c>
      <c r="AW143" s="14" t="s">
        <v>30</v>
      </c>
      <c r="AX143" s="14" t="s">
        <v>73</v>
      </c>
      <c r="AY143" s="195" t="s">
        <v>135</v>
      </c>
    </row>
    <row r="144" s="15" customFormat="1">
      <c r="A144" s="15"/>
      <c r="B144" s="202"/>
      <c r="C144" s="15"/>
      <c r="D144" s="187" t="s">
        <v>150</v>
      </c>
      <c r="E144" s="203" t="s">
        <v>1</v>
      </c>
      <c r="F144" s="204" t="s">
        <v>155</v>
      </c>
      <c r="G144" s="15"/>
      <c r="H144" s="205">
        <v>13.6</v>
      </c>
      <c r="I144" s="206"/>
      <c r="J144" s="15"/>
      <c r="K144" s="15"/>
      <c r="L144" s="202"/>
      <c r="M144" s="207"/>
      <c r="N144" s="208"/>
      <c r="O144" s="208"/>
      <c r="P144" s="208"/>
      <c r="Q144" s="208"/>
      <c r="R144" s="208"/>
      <c r="S144" s="208"/>
      <c r="T144" s="20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3" t="s">
        <v>150</v>
      </c>
      <c r="AU144" s="203" t="s">
        <v>83</v>
      </c>
      <c r="AV144" s="15" t="s">
        <v>141</v>
      </c>
      <c r="AW144" s="15" t="s">
        <v>30</v>
      </c>
      <c r="AX144" s="15" t="s">
        <v>81</v>
      </c>
      <c r="AY144" s="203" t="s">
        <v>135</v>
      </c>
    </row>
    <row r="145" s="2" customFormat="1" ht="24.15" customHeight="1">
      <c r="A145" s="37"/>
      <c r="B145" s="171"/>
      <c r="C145" s="172" t="s">
        <v>176</v>
      </c>
      <c r="D145" s="172" t="s">
        <v>137</v>
      </c>
      <c r="E145" s="173" t="s">
        <v>185</v>
      </c>
      <c r="F145" s="174" t="s">
        <v>186</v>
      </c>
      <c r="G145" s="175" t="s">
        <v>163</v>
      </c>
      <c r="H145" s="176">
        <v>10.199999999999999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38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141</v>
      </c>
      <c r="AT145" s="184" t="s">
        <v>137</v>
      </c>
      <c r="AU145" s="184" t="s">
        <v>83</v>
      </c>
      <c r="AY145" s="18" t="s">
        <v>135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81</v>
      </c>
      <c r="BK145" s="185">
        <f>ROUND(I145*H145,2)</f>
        <v>0</v>
      </c>
      <c r="BL145" s="18" t="s">
        <v>141</v>
      </c>
      <c r="BM145" s="184" t="s">
        <v>438</v>
      </c>
    </row>
    <row r="146" s="13" customFormat="1">
      <c r="A146" s="13"/>
      <c r="B146" s="186"/>
      <c r="C146" s="13"/>
      <c r="D146" s="187" t="s">
        <v>150</v>
      </c>
      <c r="E146" s="188" t="s">
        <v>1</v>
      </c>
      <c r="F146" s="189" t="s">
        <v>188</v>
      </c>
      <c r="G146" s="13"/>
      <c r="H146" s="188" t="s">
        <v>1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150</v>
      </c>
      <c r="AU146" s="188" t="s">
        <v>83</v>
      </c>
      <c r="AV146" s="13" t="s">
        <v>81</v>
      </c>
      <c r="AW146" s="13" t="s">
        <v>30</v>
      </c>
      <c r="AX146" s="13" t="s">
        <v>73</v>
      </c>
      <c r="AY146" s="188" t="s">
        <v>135</v>
      </c>
    </row>
    <row r="147" s="14" customFormat="1">
      <c r="A147" s="14"/>
      <c r="B147" s="194"/>
      <c r="C147" s="14"/>
      <c r="D147" s="187" t="s">
        <v>150</v>
      </c>
      <c r="E147" s="195" t="s">
        <v>1</v>
      </c>
      <c r="F147" s="196" t="s">
        <v>439</v>
      </c>
      <c r="G147" s="14"/>
      <c r="H147" s="197">
        <v>17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150</v>
      </c>
      <c r="AU147" s="195" t="s">
        <v>83</v>
      </c>
      <c r="AV147" s="14" t="s">
        <v>83</v>
      </c>
      <c r="AW147" s="14" t="s">
        <v>30</v>
      </c>
      <c r="AX147" s="14" t="s">
        <v>73</v>
      </c>
      <c r="AY147" s="195" t="s">
        <v>135</v>
      </c>
    </row>
    <row r="148" s="13" customFormat="1">
      <c r="A148" s="13"/>
      <c r="B148" s="186"/>
      <c r="C148" s="13"/>
      <c r="D148" s="187" t="s">
        <v>150</v>
      </c>
      <c r="E148" s="188" t="s">
        <v>1</v>
      </c>
      <c r="F148" s="189" t="s">
        <v>440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150</v>
      </c>
      <c r="AU148" s="188" t="s">
        <v>83</v>
      </c>
      <c r="AV148" s="13" t="s">
        <v>81</v>
      </c>
      <c r="AW148" s="13" t="s">
        <v>30</v>
      </c>
      <c r="AX148" s="13" t="s">
        <v>73</v>
      </c>
      <c r="AY148" s="188" t="s">
        <v>135</v>
      </c>
    </row>
    <row r="149" s="14" customFormat="1">
      <c r="A149" s="14"/>
      <c r="B149" s="194"/>
      <c r="C149" s="14"/>
      <c r="D149" s="187" t="s">
        <v>150</v>
      </c>
      <c r="E149" s="195" t="s">
        <v>1</v>
      </c>
      <c r="F149" s="196" t="s">
        <v>441</v>
      </c>
      <c r="G149" s="14"/>
      <c r="H149" s="197">
        <v>-6.7999999999999998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150</v>
      </c>
      <c r="AU149" s="195" t="s">
        <v>83</v>
      </c>
      <c r="AV149" s="14" t="s">
        <v>83</v>
      </c>
      <c r="AW149" s="14" t="s">
        <v>30</v>
      </c>
      <c r="AX149" s="14" t="s">
        <v>73</v>
      </c>
      <c r="AY149" s="195" t="s">
        <v>135</v>
      </c>
    </row>
    <row r="150" s="15" customFormat="1">
      <c r="A150" s="15"/>
      <c r="B150" s="202"/>
      <c r="C150" s="15"/>
      <c r="D150" s="187" t="s">
        <v>150</v>
      </c>
      <c r="E150" s="203" t="s">
        <v>1</v>
      </c>
      <c r="F150" s="204" t="s">
        <v>155</v>
      </c>
      <c r="G150" s="15"/>
      <c r="H150" s="205">
        <v>10.199999999999999</v>
      </c>
      <c r="I150" s="206"/>
      <c r="J150" s="15"/>
      <c r="K150" s="15"/>
      <c r="L150" s="202"/>
      <c r="M150" s="207"/>
      <c r="N150" s="208"/>
      <c r="O150" s="208"/>
      <c r="P150" s="208"/>
      <c r="Q150" s="208"/>
      <c r="R150" s="208"/>
      <c r="S150" s="208"/>
      <c r="T150" s="20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3" t="s">
        <v>150</v>
      </c>
      <c r="AU150" s="203" t="s">
        <v>83</v>
      </c>
      <c r="AV150" s="15" t="s">
        <v>141</v>
      </c>
      <c r="AW150" s="15" t="s">
        <v>30</v>
      </c>
      <c r="AX150" s="15" t="s">
        <v>81</v>
      </c>
      <c r="AY150" s="203" t="s">
        <v>135</v>
      </c>
    </row>
    <row r="151" s="2" customFormat="1" ht="24.15" customHeight="1">
      <c r="A151" s="37"/>
      <c r="B151" s="171"/>
      <c r="C151" s="172" t="s">
        <v>170</v>
      </c>
      <c r="D151" s="172" t="s">
        <v>137</v>
      </c>
      <c r="E151" s="173" t="s">
        <v>192</v>
      </c>
      <c r="F151" s="174" t="s">
        <v>193</v>
      </c>
      <c r="G151" s="175" t="s">
        <v>163</v>
      </c>
      <c r="H151" s="176">
        <v>6.7999999999999998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38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141</v>
      </c>
      <c r="AT151" s="184" t="s">
        <v>137</v>
      </c>
      <c r="AU151" s="184" t="s">
        <v>83</v>
      </c>
      <c r="AY151" s="18" t="s">
        <v>135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81</v>
      </c>
      <c r="BK151" s="185">
        <f>ROUND(I151*H151,2)</f>
        <v>0</v>
      </c>
      <c r="BL151" s="18" t="s">
        <v>141</v>
      </c>
      <c r="BM151" s="184" t="s">
        <v>442</v>
      </c>
    </row>
    <row r="152" s="13" customFormat="1">
      <c r="A152" s="13"/>
      <c r="B152" s="186"/>
      <c r="C152" s="13"/>
      <c r="D152" s="187" t="s">
        <v>150</v>
      </c>
      <c r="E152" s="188" t="s">
        <v>1</v>
      </c>
      <c r="F152" s="189" t="s">
        <v>182</v>
      </c>
      <c r="G152" s="13"/>
      <c r="H152" s="188" t="s">
        <v>1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150</v>
      </c>
      <c r="AU152" s="188" t="s">
        <v>83</v>
      </c>
      <c r="AV152" s="13" t="s">
        <v>81</v>
      </c>
      <c r="AW152" s="13" t="s">
        <v>30</v>
      </c>
      <c r="AX152" s="13" t="s">
        <v>73</v>
      </c>
      <c r="AY152" s="188" t="s">
        <v>135</v>
      </c>
    </row>
    <row r="153" s="14" customFormat="1">
      <c r="A153" s="14"/>
      <c r="B153" s="194"/>
      <c r="C153" s="14"/>
      <c r="D153" s="187" t="s">
        <v>150</v>
      </c>
      <c r="E153" s="195" t="s">
        <v>1</v>
      </c>
      <c r="F153" s="196" t="s">
        <v>437</v>
      </c>
      <c r="G153" s="14"/>
      <c r="H153" s="197">
        <v>6.7999999999999998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150</v>
      </c>
      <c r="AU153" s="195" t="s">
        <v>83</v>
      </c>
      <c r="AV153" s="14" t="s">
        <v>83</v>
      </c>
      <c r="AW153" s="14" t="s">
        <v>30</v>
      </c>
      <c r="AX153" s="14" t="s">
        <v>73</v>
      </c>
      <c r="AY153" s="195" t="s">
        <v>135</v>
      </c>
    </row>
    <row r="154" s="15" customFormat="1">
      <c r="A154" s="15"/>
      <c r="B154" s="202"/>
      <c r="C154" s="15"/>
      <c r="D154" s="187" t="s">
        <v>150</v>
      </c>
      <c r="E154" s="203" t="s">
        <v>1</v>
      </c>
      <c r="F154" s="204" t="s">
        <v>155</v>
      </c>
      <c r="G154" s="15"/>
      <c r="H154" s="205">
        <v>6.7999999999999998</v>
      </c>
      <c r="I154" s="206"/>
      <c r="J154" s="15"/>
      <c r="K154" s="15"/>
      <c r="L154" s="202"/>
      <c r="M154" s="207"/>
      <c r="N154" s="208"/>
      <c r="O154" s="208"/>
      <c r="P154" s="208"/>
      <c r="Q154" s="208"/>
      <c r="R154" s="208"/>
      <c r="S154" s="208"/>
      <c r="T154" s="20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3" t="s">
        <v>150</v>
      </c>
      <c r="AU154" s="203" t="s">
        <v>83</v>
      </c>
      <c r="AV154" s="15" t="s">
        <v>141</v>
      </c>
      <c r="AW154" s="15" t="s">
        <v>30</v>
      </c>
      <c r="AX154" s="15" t="s">
        <v>81</v>
      </c>
      <c r="AY154" s="203" t="s">
        <v>135</v>
      </c>
    </row>
    <row r="155" s="2" customFormat="1" ht="24.15" customHeight="1">
      <c r="A155" s="37"/>
      <c r="B155" s="171"/>
      <c r="C155" s="172" t="s">
        <v>191</v>
      </c>
      <c r="D155" s="172" t="s">
        <v>137</v>
      </c>
      <c r="E155" s="173" t="s">
        <v>196</v>
      </c>
      <c r="F155" s="174" t="s">
        <v>197</v>
      </c>
      <c r="G155" s="175" t="s">
        <v>198</v>
      </c>
      <c r="H155" s="176">
        <v>18.359999999999999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38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141</v>
      </c>
      <c r="AT155" s="184" t="s">
        <v>137</v>
      </c>
      <c r="AU155" s="184" t="s">
        <v>83</v>
      </c>
      <c r="AY155" s="18" t="s">
        <v>135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81</v>
      </c>
      <c r="BK155" s="185">
        <f>ROUND(I155*H155,2)</f>
        <v>0</v>
      </c>
      <c r="BL155" s="18" t="s">
        <v>141</v>
      </c>
      <c r="BM155" s="184" t="s">
        <v>443</v>
      </c>
    </row>
    <row r="156" s="14" customFormat="1">
      <c r="A156" s="14"/>
      <c r="B156" s="194"/>
      <c r="C156" s="14"/>
      <c r="D156" s="187" t="s">
        <v>150</v>
      </c>
      <c r="E156" s="195" t="s">
        <v>1</v>
      </c>
      <c r="F156" s="196" t="s">
        <v>444</v>
      </c>
      <c r="G156" s="14"/>
      <c r="H156" s="197">
        <v>18.359999999999999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150</v>
      </c>
      <c r="AU156" s="195" t="s">
        <v>83</v>
      </c>
      <c r="AV156" s="14" t="s">
        <v>83</v>
      </c>
      <c r="AW156" s="14" t="s">
        <v>30</v>
      </c>
      <c r="AX156" s="14" t="s">
        <v>81</v>
      </c>
      <c r="AY156" s="195" t="s">
        <v>135</v>
      </c>
    </row>
    <row r="157" s="2" customFormat="1" ht="24.15" customHeight="1">
      <c r="A157" s="37"/>
      <c r="B157" s="171"/>
      <c r="C157" s="172" t="s">
        <v>195</v>
      </c>
      <c r="D157" s="172" t="s">
        <v>137</v>
      </c>
      <c r="E157" s="173" t="s">
        <v>202</v>
      </c>
      <c r="F157" s="174" t="s">
        <v>203</v>
      </c>
      <c r="G157" s="175" t="s">
        <v>163</v>
      </c>
      <c r="H157" s="176">
        <v>6.7999999999999998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38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141</v>
      </c>
      <c r="AT157" s="184" t="s">
        <v>137</v>
      </c>
      <c r="AU157" s="184" t="s">
        <v>83</v>
      </c>
      <c r="AY157" s="18" t="s">
        <v>135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81</v>
      </c>
      <c r="BK157" s="185">
        <f>ROUND(I157*H157,2)</f>
        <v>0</v>
      </c>
      <c r="BL157" s="18" t="s">
        <v>141</v>
      </c>
      <c r="BM157" s="184" t="s">
        <v>445</v>
      </c>
    </row>
    <row r="158" s="13" customFormat="1">
      <c r="A158" s="13"/>
      <c r="B158" s="186"/>
      <c r="C158" s="13"/>
      <c r="D158" s="187" t="s">
        <v>150</v>
      </c>
      <c r="E158" s="188" t="s">
        <v>1</v>
      </c>
      <c r="F158" s="189" t="s">
        <v>169</v>
      </c>
      <c r="G158" s="13"/>
      <c r="H158" s="188" t="s">
        <v>1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150</v>
      </c>
      <c r="AU158" s="188" t="s">
        <v>83</v>
      </c>
      <c r="AV158" s="13" t="s">
        <v>81</v>
      </c>
      <c r="AW158" s="13" t="s">
        <v>30</v>
      </c>
      <c r="AX158" s="13" t="s">
        <v>73</v>
      </c>
      <c r="AY158" s="188" t="s">
        <v>135</v>
      </c>
    </row>
    <row r="159" s="14" customFormat="1">
      <c r="A159" s="14"/>
      <c r="B159" s="194"/>
      <c r="C159" s="14"/>
      <c r="D159" s="187" t="s">
        <v>150</v>
      </c>
      <c r="E159" s="195" t="s">
        <v>1</v>
      </c>
      <c r="F159" s="196" t="s">
        <v>446</v>
      </c>
      <c r="G159" s="14"/>
      <c r="H159" s="197">
        <v>6.7999999999999998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150</v>
      </c>
      <c r="AU159" s="195" t="s">
        <v>83</v>
      </c>
      <c r="AV159" s="14" t="s">
        <v>83</v>
      </c>
      <c r="AW159" s="14" t="s">
        <v>30</v>
      </c>
      <c r="AX159" s="14" t="s">
        <v>81</v>
      </c>
      <c r="AY159" s="195" t="s">
        <v>135</v>
      </c>
    </row>
    <row r="160" s="2" customFormat="1" ht="24.15" customHeight="1">
      <c r="A160" s="37"/>
      <c r="B160" s="171"/>
      <c r="C160" s="172" t="s">
        <v>201</v>
      </c>
      <c r="D160" s="172" t="s">
        <v>137</v>
      </c>
      <c r="E160" s="173" t="s">
        <v>209</v>
      </c>
      <c r="F160" s="174" t="s">
        <v>210</v>
      </c>
      <c r="G160" s="175" t="s">
        <v>140</v>
      </c>
      <c r="H160" s="176">
        <v>248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38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141</v>
      </c>
      <c r="AT160" s="184" t="s">
        <v>137</v>
      </c>
      <c r="AU160" s="184" t="s">
        <v>83</v>
      </c>
      <c r="AY160" s="18" t="s">
        <v>135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81</v>
      </c>
      <c r="BK160" s="185">
        <f>ROUND(I160*H160,2)</f>
        <v>0</v>
      </c>
      <c r="BL160" s="18" t="s">
        <v>141</v>
      </c>
      <c r="BM160" s="184" t="s">
        <v>447</v>
      </c>
    </row>
    <row r="161" s="12" customFormat="1" ht="22.8" customHeight="1">
      <c r="A161" s="12"/>
      <c r="B161" s="158"/>
      <c r="C161" s="12"/>
      <c r="D161" s="159" t="s">
        <v>72</v>
      </c>
      <c r="E161" s="169" t="s">
        <v>222</v>
      </c>
      <c r="F161" s="169" t="s">
        <v>223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SUM(P162:P171)</f>
        <v>0</v>
      </c>
      <c r="Q161" s="164"/>
      <c r="R161" s="165">
        <f>SUM(R162:R171)</f>
        <v>14.2614</v>
      </c>
      <c r="S161" s="164"/>
      <c r="T161" s="166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81</v>
      </c>
      <c r="AT161" s="167" t="s">
        <v>72</v>
      </c>
      <c r="AU161" s="167" t="s">
        <v>81</v>
      </c>
      <c r="AY161" s="159" t="s">
        <v>135</v>
      </c>
      <c r="BK161" s="168">
        <f>SUM(BK162:BK171)</f>
        <v>0</v>
      </c>
    </row>
    <row r="162" s="2" customFormat="1" ht="14.4" customHeight="1">
      <c r="A162" s="37"/>
      <c r="B162" s="171"/>
      <c r="C162" s="172" t="s">
        <v>208</v>
      </c>
      <c r="D162" s="172" t="s">
        <v>137</v>
      </c>
      <c r="E162" s="173" t="s">
        <v>225</v>
      </c>
      <c r="F162" s="174" t="s">
        <v>226</v>
      </c>
      <c r="G162" s="175" t="s">
        <v>140</v>
      </c>
      <c r="H162" s="176">
        <v>54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38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141</v>
      </c>
      <c r="AT162" s="184" t="s">
        <v>137</v>
      </c>
      <c r="AU162" s="184" t="s">
        <v>83</v>
      </c>
      <c r="AY162" s="18" t="s">
        <v>135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81</v>
      </c>
      <c r="BK162" s="185">
        <f>ROUND(I162*H162,2)</f>
        <v>0</v>
      </c>
      <c r="BL162" s="18" t="s">
        <v>141</v>
      </c>
      <c r="BM162" s="184" t="s">
        <v>448</v>
      </c>
    </row>
    <row r="163" s="2" customFormat="1" ht="24.15" customHeight="1">
      <c r="A163" s="37"/>
      <c r="B163" s="171"/>
      <c r="C163" s="172" t="s">
        <v>213</v>
      </c>
      <c r="D163" s="172" t="s">
        <v>137</v>
      </c>
      <c r="E163" s="173" t="s">
        <v>229</v>
      </c>
      <c r="F163" s="174" t="s">
        <v>230</v>
      </c>
      <c r="G163" s="175" t="s">
        <v>140</v>
      </c>
      <c r="H163" s="176">
        <v>54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38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141</v>
      </c>
      <c r="AT163" s="184" t="s">
        <v>137</v>
      </c>
      <c r="AU163" s="184" t="s">
        <v>83</v>
      </c>
      <c r="AY163" s="18" t="s">
        <v>135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81</v>
      </c>
      <c r="BK163" s="185">
        <f>ROUND(I163*H163,2)</f>
        <v>0</v>
      </c>
      <c r="BL163" s="18" t="s">
        <v>141</v>
      </c>
      <c r="BM163" s="184" t="s">
        <v>449</v>
      </c>
    </row>
    <row r="164" s="2" customFormat="1" ht="24.15" customHeight="1">
      <c r="A164" s="37"/>
      <c r="B164" s="171"/>
      <c r="C164" s="172" t="s">
        <v>8</v>
      </c>
      <c r="D164" s="172" t="s">
        <v>137</v>
      </c>
      <c r="E164" s="173" t="s">
        <v>233</v>
      </c>
      <c r="F164" s="174" t="s">
        <v>234</v>
      </c>
      <c r="G164" s="175" t="s">
        <v>140</v>
      </c>
      <c r="H164" s="176">
        <v>54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0.10362</v>
      </c>
      <c r="R164" s="182">
        <f>Q164*H164</f>
        <v>5.5954800000000002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83</v>
      </c>
      <c r="AY164" s="18" t="s">
        <v>135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81</v>
      </c>
      <c r="BK164" s="185">
        <f>ROUND(I164*H164,2)</f>
        <v>0</v>
      </c>
      <c r="BL164" s="18" t="s">
        <v>141</v>
      </c>
      <c r="BM164" s="184" t="s">
        <v>450</v>
      </c>
    </row>
    <row r="165" s="14" customFormat="1">
      <c r="A165" s="14"/>
      <c r="B165" s="194"/>
      <c r="C165" s="14"/>
      <c r="D165" s="187" t="s">
        <v>150</v>
      </c>
      <c r="E165" s="195" t="s">
        <v>1</v>
      </c>
      <c r="F165" s="196" t="s">
        <v>451</v>
      </c>
      <c r="G165" s="14"/>
      <c r="H165" s="197">
        <v>54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150</v>
      </c>
      <c r="AU165" s="195" t="s">
        <v>83</v>
      </c>
      <c r="AV165" s="14" t="s">
        <v>83</v>
      </c>
      <c r="AW165" s="14" t="s">
        <v>30</v>
      </c>
      <c r="AX165" s="14" t="s">
        <v>81</v>
      </c>
      <c r="AY165" s="195" t="s">
        <v>135</v>
      </c>
    </row>
    <row r="166" s="2" customFormat="1" ht="14.4" customHeight="1">
      <c r="A166" s="37"/>
      <c r="B166" s="171"/>
      <c r="C166" s="210" t="s">
        <v>224</v>
      </c>
      <c r="D166" s="210" t="s">
        <v>237</v>
      </c>
      <c r="E166" s="211" t="s">
        <v>238</v>
      </c>
      <c r="F166" s="212" t="s">
        <v>239</v>
      </c>
      <c r="G166" s="213" t="s">
        <v>140</v>
      </c>
      <c r="H166" s="214">
        <v>2.04</v>
      </c>
      <c r="I166" s="215"/>
      <c r="J166" s="216">
        <f>ROUND(I166*H166,2)</f>
        <v>0</v>
      </c>
      <c r="K166" s="217"/>
      <c r="L166" s="218"/>
      <c r="M166" s="219" t="s">
        <v>1</v>
      </c>
      <c r="N166" s="220" t="s">
        <v>38</v>
      </c>
      <c r="O166" s="76"/>
      <c r="P166" s="182">
        <f>O166*H166</f>
        <v>0</v>
      </c>
      <c r="Q166" s="182">
        <v>0.152</v>
      </c>
      <c r="R166" s="182">
        <f>Q166*H166</f>
        <v>0.31008000000000002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176</v>
      </c>
      <c r="AT166" s="184" t="s">
        <v>237</v>
      </c>
      <c r="AU166" s="184" t="s">
        <v>83</v>
      </c>
      <c r="AY166" s="18" t="s">
        <v>135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81</v>
      </c>
      <c r="BK166" s="185">
        <f>ROUND(I166*H166,2)</f>
        <v>0</v>
      </c>
      <c r="BL166" s="18" t="s">
        <v>141</v>
      </c>
      <c r="BM166" s="184" t="s">
        <v>452</v>
      </c>
    </row>
    <row r="167" s="14" customFormat="1">
      <c r="A167" s="14"/>
      <c r="B167" s="194"/>
      <c r="C167" s="14"/>
      <c r="D167" s="187" t="s">
        <v>150</v>
      </c>
      <c r="E167" s="195" t="s">
        <v>1</v>
      </c>
      <c r="F167" s="196" t="s">
        <v>453</v>
      </c>
      <c r="G167" s="14"/>
      <c r="H167" s="197">
        <v>2.04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150</v>
      </c>
      <c r="AU167" s="195" t="s">
        <v>83</v>
      </c>
      <c r="AV167" s="14" t="s">
        <v>83</v>
      </c>
      <c r="AW167" s="14" t="s">
        <v>30</v>
      </c>
      <c r="AX167" s="14" t="s">
        <v>81</v>
      </c>
      <c r="AY167" s="195" t="s">
        <v>135</v>
      </c>
    </row>
    <row r="168" s="2" customFormat="1" ht="14.4" customHeight="1">
      <c r="A168" s="37"/>
      <c r="B168" s="171"/>
      <c r="C168" s="210" t="s">
        <v>228</v>
      </c>
      <c r="D168" s="210" t="s">
        <v>237</v>
      </c>
      <c r="E168" s="211" t="s">
        <v>243</v>
      </c>
      <c r="F168" s="212" t="s">
        <v>244</v>
      </c>
      <c r="G168" s="213" t="s">
        <v>140</v>
      </c>
      <c r="H168" s="214">
        <v>40.799999999999997</v>
      </c>
      <c r="I168" s="215"/>
      <c r="J168" s="216">
        <f>ROUND(I168*H168,2)</f>
        <v>0</v>
      </c>
      <c r="K168" s="217"/>
      <c r="L168" s="218"/>
      <c r="M168" s="219" t="s">
        <v>1</v>
      </c>
      <c r="N168" s="220" t="s">
        <v>38</v>
      </c>
      <c r="O168" s="76"/>
      <c r="P168" s="182">
        <f>O168*H168</f>
        <v>0</v>
      </c>
      <c r="Q168" s="182">
        <v>0.152</v>
      </c>
      <c r="R168" s="182">
        <f>Q168*H168</f>
        <v>6.2015999999999991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176</v>
      </c>
      <c r="AT168" s="184" t="s">
        <v>237</v>
      </c>
      <c r="AU168" s="184" t="s">
        <v>83</v>
      </c>
      <c r="AY168" s="18" t="s">
        <v>135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81</v>
      </c>
      <c r="BK168" s="185">
        <f>ROUND(I168*H168,2)</f>
        <v>0</v>
      </c>
      <c r="BL168" s="18" t="s">
        <v>141</v>
      </c>
      <c r="BM168" s="184" t="s">
        <v>454</v>
      </c>
    </row>
    <row r="169" s="14" customFormat="1">
      <c r="A169" s="14"/>
      <c r="B169" s="194"/>
      <c r="C169" s="14"/>
      <c r="D169" s="187" t="s">
        <v>150</v>
      </c>
      <c r="E169" s="195" t="s">
        <v>1</v>
      </c>
      <c r="F169" s="196" t="s">
        <v>455</v>
      </c>
      <c r="G169" s="14"/>
      <c r="H169" s="197">
        <v>40.799999999999997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150</v>
      </c>
      <c r="AU169" s="195" t="s">
        <v>83</v>
      </c>
      <c r="AV169" s="14" t="s">
        <v>83</v>
      </c>
      <c r="AW169" s="14" t="s">
        <v>30</v>
      </c>
      <c r="AX169" s="14" t="s">
        <v>81</v>
      </c>
      <c r="AY169" s="195" t="s">
        <v>135</v>
      </c>
    </row>
    <row r="170" s="2" customFormat="1" ht="14.4" customHeight="1">
      <c r="A170" s="37"/>
      <c r="B170" s="171"/>
      <c r="C170" s="210" t="s">
        <v>232</v>
      </c>
      <c r="D170" s="210" t="s">
        <v>237</v>
      </c>
      <c r="E170" s="211" t="s">
        <v>247</v>
      </c>
      <c r="F170" s="212" t="s">
        <v>248</v>
      </c>
      <c r="G170" s="213" t="s">
        <v>140</v>
      </c>
      <c r="H170" s="214">
        <v>12.24</v>
      </c>
      <c r="I170" s="215"/>
      <c r="J170" s="216">
        <f>ROUND(I170*H170,2)</f>
        <v>0</v>
      </c>
      <c r="K170" s="217"/>
      <c r="L170" s="218"/>
      <c r="M170" s="219" t="s">
        <v>1</v>
      </c>
      <c r="N170" s="220" t="s">
        <v>38</v>
      </c>
      <c r="O170" s="76"/>
      <c r="P170" s="182">
        <f>O170*H170</f>
        <v>0</v>
      </c>
      <c r="Q170" s="182">
        <v>0.17599999999999999</v>
      </c>
      <c r="R170" s="182">
        <f>Q170*H170</f>
        <v>2.1542399999999997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176</v>
      </c>
      <c r="AT170" s="184" t="s">
        <v>237</v>
      </c>
      <c r="AU170" s="184" t="s">
        <v>83</v>
      </c>
      <c r="AY170" s="18" t="s">
        <v>135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141</v>
      </c>
      <c r="BM170" s="184" t="s">
        <v>456</v>
      </c>
    </row>
    <row r="171" s="14" customFormat="1">
      <c r="A171" s="14"/>
      <c r="B171" s="194"/>
      <c r="C171" s="14"/>
      <c r="D171" s="187" t="s">
        <v>150</v>
      </c>
      <c r="E171" s="195" t="s">
        <v>1</v>
      </c>
      <c r="F171" s="196" t="s">
        <v>457</v>
      </c>
      <c r="G171" s="14"/>
      <c r="H171" s="197">
        <v>12.24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150</v>
      </c>
      <c r="AU171" s="195" t="s">
        <v>83</v>
      </c>
      <c r="AV171" s="14" t="s">
        <v>83</v>
      </c>
      <c r="AW171" s="14" t="s">
        <v>30</v>
      </c>
      <c r="AX171" s="14" t="s">
        <v>81</v>
      </c>
      <c r="AY171" s="195" t="s">
        <v>135</v>
      </c>
    </row>
    <row r="172" s="12" customFormat="1" ht="22.8" customHeight="1">
      <c r="A172" s="12"/>
      <c r="B172" s="158"/>
      <c r="C172" s="12"/>
      <c r="D172" s="159" t="s">
        <v>72</v>
      </c>
      <c r="E172" s="169" t="s">
        <v>251</v>
      </c>
      <c r="F172" s="169" t="s">
        <v>252</v>
      </c>
      <c r="G172" s="12"/>
      <c r="H172" s="12"/>
      <c r="I172" s="161"/>
      <c r="J172" s="170">
        <f>BK172</f>
        <v>0</v>
      </c>
      <c r="K172" s="12"/>
      <c r="L172" s="158"/>
      <c r="M172" s="163"/>
      <c r="N172" s="164"/>
      <c r="O172" s="164"/>
      <c r="P172" s="165">
        <f>SUM(P173:P176)</f>
        <v>0</v>
      </c>
      <c r="Q172" s="164"/>
      <c r="R172" s="165">
        <f>SUM(R173:R176)</f>
        <v>38.704940000000001</v>
      </c>
      <c r="S172" s="164"/>
      <c r="T172" s="166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81</v>
      </c>
      <c r="AT172" s="167" t="s">
        <v>72</v>
      </c>
      <c r="AU172" s="167" t="s">
        <v>81</v>
      </c>
      <c r="AY172" s="159" t="s">
        <v>135</v>
      </c>
      <c r="BK172" s="168">
        <f>SUM(BK173:BK176)</f>
        <v>0</v>
      </c>
    </row>
    <row r="173" s="2" customFormat="1" ht="14.4" customHeight="1">
      <c r="A173" s="37"/>
      <c r="B173" s="171"/>
      <c r="C173" s="172" t="s">
        <v>184</v>
      </c>
      <c r="D173" s="172" t="s">
        <v>137</v>
      </c>
      <c r="E173" s="173" t="s">
        <v>225</v>
      </c>
      <c r="F173" s="174" t="s">
        <v>226</v>
      </c>
      <c r="G173" s="175" t="s">
        <v>140</v>
      </c>
      <c r="H173" s="176">
        <v>194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141</v>
      </c>
      <c r="AT173" s="184" t="s">
        <v>137</v>
      </c>
      <c r="AU173" s="184" t="s">
        <v>83</v>
      </c>
      <c r="AY173" s="18" t="s">
        <v>135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141</v>
      </c>
      <c r="BM173" s="184" t="s">
        <v>458</v>
      </c>
    </row>
    <row r="174" s="2" customFormat="1" ht="24.15" customHeight="1">
      <c r="A174" s="37"/>
      <c r="B174" s="171"/>
      <c r="C174" s="172" t="s">
        <v>242</v>
      </c>
      <c r="D174" s="172" t="s">
        <v>137</v>
      </c>
      <c r="E174" s="173" t="s">
        <v>256</v>
      </c>
      <c r="F174" s="174" t="s">
        <v>257</v>
      </c>
      <c r="G174" s="175" t="s">
        <v>140</v>
      </c>
      <c r="H174" s="176">
        <v>194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38</v>
      </c>
      <c r="O174" s="76"/>
      <c r="P174" s="182">
        <f>O174*H174</f>
        <v>0</v>
      </c>
      <c r="Q174" s="182">
        <v>0.084250000000000005</v>
      </c>
      <c r="R174" s="182">
        <f>Q174*H174</f>
        <v>16.3445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141</v>
      </c>
      <c r="AT174" s="184" t="s">
        <v>137</v>
      </c>
      <c r="AU174" s="184" t="s">
        <v>83</v>
      </c>
      <c r="AY174" s="18" t="s">
        <v>135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81</v>
      </c>
      <c r="BK174" s="185">
        <f>ROUND(I174*H174,2)</f>
        <v>0</v>
      </c>
      <c r="BL174" s="18" t="s">
        <v>141</v>
      </c>
      <c r="BM174" s="184" t="s">
        <v>459</v>
      </c>
    </row>
    <row r="175" s="2" customFormat="1" ht="14.4" customHeight="1">
      <c r="A175" s="37"/>
      <c r="B175" s="171"/>
      <c r="C175" s="210" t="s">
        <v>7</v>
      </c>
      <c r="D175" s="210" t="s">
        <v>237</v>
      </c>
      <c r="E175" s="211" t="s">
        <v>260</v>
      </c>
      <c r="F175" s="212" t="s">
        <v>261</v>
      </c>
      <c r="G175" s="213" t="s">
        <v>140</v>
      </c>
      <c r="H175" s="214">
        <v>197.88</v>
      </c>
      <c r="I175" s="215"/>
      <c r="J175" s="216">
        <f>ROUND(I175*H175,2)</f>
        <v>0</v>
      </c>
      <c r="K175" s="217"/>
      <c r="L175" s="218"/>
      <c r="M175" s="219" t="s">
        <v>1</v>
      </c>
      <c r="N175" s="220" t="s">
        <v>38</v>
      </c>
      <c r="O175" s="76"/>
      <c r="P175" s="182">
        <f>O175*H175</f>
        <v>0</v>
      </c>
      <c r="Q175" s="182">
        <v>0.113</v>
      </c>
      <c r="R175" s="182">
        <f>Q175*H175</f>
        <v>22.360440000000001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176</v>
      </c>
      <c r="AT175" s="184" t="s">
        <v>237</v>
      </c>
      <c r="AU175" s="184" t="s">
        <v>83</v>
      </c>
      <c r="AY175" s="18" t="s">
        <v>135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141</v>
      </c>
      <c r="BM175" s="184" t="s">
        <v>460</v>
      </c>
    </row>
    <row r="176" s="14" customFormat="1">
      <c r="A176" s="14"/>
      <c r="B176" s="194"/>
      <c r="C176" s="14"/>
      <c r="D176" s="187" t="s">
        <v>150</v>
      </c>
      <c r="E176" s="195" t="s">
        <v>1</v>
      </c>
      <c r="F176" s="196" t="s">
        <v>461</v>
      </c>
      <c r="G176" s="14"/>
      <c r="H176" s="197">
        <v>197.88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150</v>
      </c>
      <c r="AU176" s="195" t="s">
        <v>83</v>
      </c>
      <c r="AV176" s="14" t="s">
        <v>83</v>
      </c>
      <c r="AW176" s="14" t="s">
        <v>30</v>
      </c>
      <c r="AX176" s="14" t="s">
        <v>81</v>
      </c>
      <c r="AY176" s="195" t="s">
        <v>135</v>
      </c>
    </row>
    <row r="177" s="12" customFormat="1" ht="22.8" customHeight="1">
      <c r="A177" s="12"/>
      <c r="B177" s="158"/>
      <c r="C177" s="12"/>
      <c r="D177" s="159" t="s">
        <v>72</v>
      </c>
      <c r="E177" s="169" t="s">
        <v>176</v>
      </c>
      <c r="F177" s="169" t="s">
        <v>264</v>
      </c>
      <c r="G177" s="12"/>
      <c r="H177" s="12"/>
      <c r="I177" s="161"/>
      <c r="J177" s="170">
        <f>BK177</f>
        <v>0</v>
      </c>
      <c r="K177" s="12"/>
      <c r="L177" s="158"/>
      <c r="M177" s="163"/>
      <c r="N177" s="164"/>
      <c r="O177" s="164"/>
      <c r="P177" s="165">
        <f>SUM(P178:P184)</f>
        <v>0</v>
      </c>
      <c r="Q177" s="164"/>
      <c r="R177" s="165">
        <f>SUM(R178:R184)</f>
        <v>0</v>
      </c>
      <c r="S177" s="164"/>
      <c r="T177" s="166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9" t="s">
        <v>81</v>
      </c>
      <c r="AT177" s="167" t="s">
        <v>72</v>
      </c>
      <c r="AU177" s="167" t="s">
        <v>81</v>
      </c>
      <c r="AY177" s="159" t="s">
        <v>135</v>
      </c>
      <c r="BK177" s="168">
        <f>SUM(BK178:BK184)</f>
        <v>0</v>
      </c>
    </row>
    <row r="178" s="2" customFormat="1" ht="24.15" customHeight="1">
      <c r="A178" s="37"/>
      <c r="B178" s="171"/>
      <c r="C178" s="172" t="s">
        <v>253</v>
      </c>
      <c r="D178" s="172" t="s">
        <v>137</v>
      </c>
      <c r="E178" s="173" t="s">
        <v>266</v>
      </c>
      <c r="F178" s="174" t="s">
        <v>267</v>
      </c>
      <c r="G178" s="175" t="s">
        <v>163</v>
      </c>
      <c r="H178" s="176">
        <v>2.9279999999999999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141</v>
      </c>
      <c r="AT178" s="184" t="s">
        <v>137</v>
      </c>
      <c r="AU178" s="184" t="s">
        <v>83</v>
      </c>
      <c r="AY178" s="18" t="s">
        <v>135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141</v>
      </c>
      <c r="BM178" s="184" t="s">
        <v>462</v>
      </c>
    </row>
    <row r="179" s="13" customFormat="1">
      <c r="A179" s="13"/>
      <c r="B179" s="186"/>
      <c r="C179" s="13"/>
      <c r="D179" s="187" t="s">
        <v>150</v>
      </c>
      <c r="E179" s="188" t="s">
        <v>1</v>
      </c>
      <c r="F179" s="189" t="s">
        <v>269</v>
      </c>
      <c r="G179" s="13"/>
      <c r="H179" s="188" t="s">
        <v>1</v>
      </c>
      <c r="I179" s="190"/>
      <c r="J179" s="13"/>
      <c r="K179" s="13"/>
      <c r="L179" s="186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150</v>
      </c>
      <c r="AU179" s="188" t="s">
        <v>83</v>
      </c>
      <c r="AV179" s="13" t="s">
        <v>81</v>
      </c>
      <c r="AW179" s="13" t="s">
        <v>30</v>
      </c>
      <c r="AX179" s="13" t="s">
        <v>73</v>
      </c>
      <c r="AY179" s="188" t="s">
        <v>135</v>
      </c>
    </row>
    <row r="180" s="13" customFormat="1">
      <c r="A180" s="13"/>
      <c r="B180" s="186"/>
      <c r="C180" s="13"/>
      <c r="D180" s="187" t="s">
        <v>150</v>
      </c>
      <c r="E180" s="188" t="s">
        <v>1</v>
      </c>
      <c r="F180" s="189" t="s">
        <v>270</v>
      </c>
      <c r="G180" s="13"/>
      <c r="H180" s="188" t="s">
        <v>1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150</v>
      </c>
      <c r="AU180" s="188" t="s">
        <v>83</v>
      </c>
      <c r="AV180" s="13" t="s">
        <v>81</v>
      </c>
      <c r="AW180" s="13" t="s">
        <v>30</v>
      </c>
      <c r="AX180" s="13" t="s">
        <v>73</v>
      </c>
      <c r="AY180" s="188" t="s">
        <v>135</v>
      </c>
    </row>
    <row r="181" s="14" customFormat="1">
      <c r="A181" s="14"/>
      <c r="B181" s="194"/>
      <c r="C181" s="14"/>
      <c r="D181" s="187" t="s">
        <v>150</v>
      </c>
      <c r="E181" s="195" t="s">
        <v>1</v>
      </c>
      <c r="F181" s="196" t="s">
        <v>463</v>
      </c>
      <c r="G181" s="14"/>
      <c r="H181" s="197">
        <v>2.9279999999999999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150</v>
      </c>
      <c r="AU181" s="195" t="s">
        <v>83</v>
      </c>
      <c r="AV181" s="14" t="s">
        <v>83</v>
      </c>
      <c r="AW181" s="14" t="s">
        <v>30</v>
      </c>
      <c r="AX181" s="14" t="s">
        <v>73</v>
      </c>
      <c r="AY181" s="195" t="s">
        <v>135</v>
      </c>
    </row>
    <row r="182" s="15" customFormat="1">
      <c r="A182" s="15"/>
      <c r="B182" s="202"/>
      <c r="C182" s="15"/>
      <c r="D182" s="187" t="s">
        <v>150</v>
      </c>
      <c r="E182" s="203" t="s">
        <v>1</v>
      </c>
      <c r="F182" s="204" t="s">
        <v>155</v>
      </c>
      <c r="G182" s="15"/>
      <c r="H182" s="205">
        <v>2.9279999999999999</v>
      </c>
      <c r="I182" s="206"/>
      <c r="J182" s="15"/>
      <c r="K182" s="15"/>
      <c r="L182" s="202"/>
      <c r="M182" s="207"/>
      <c r="N182" s="208"/>
      <c r="O182" s="208"/>
      <c r="P182" s="208"/>
      <c r="Q182" s="208"/>
      <c r="R182" s="208"/>
      <c r="S182" s="208"/>
      <c r="T182" s="20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03" t="s">
        <v>150</v>
      </c>
      <c r="AU182" s="203" t="s">
        <v>83</v>
      </c>
      <c r="AV182" s="15" t="s">
        <v>141</v>
      </c>
      <c r="AW182" s="15" t="s">
        <v>30</v>
      </c>
      <c r="AX182" s="15" t="s">
        <v>81</v>
      </c>
      <c r="AY182" s="203" t="s">
        <v>135</v>
      </c>
    </row>
    <row r="183" s="2" customFormat="1" ht="14.4" customHeight="1">
      <c r="A183" s="37"/>
      <c r="B183" s="171"/>
      <c r="C183" s="172" t="s">
        <v>255</v>
      </c>
      <c r="D183" s="172" t="s">
        <v>137</v>
      </c>
      <c r="E183" s="173" t="s">
        <v>464</v>
      </c>
      <c r="F183" s="174" t="s">
        <v>465</v>
      </c>
      <c r="G183" s="175" t="s">
        <v>158</v>
      </c>
      <c r="H183" s="176">
        <v>104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141</v>
      </c>
      <c r="AT183" s="184" t="s">
        <v>137</v>
      </c>
      <c r="AU183" s="184" t="s">
        <v>83</v>
      </c>
      <c r="AY183" s="18" t="s">
        <v>135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141</v>
      </c>
      <c r="BM183" s="184" t="s">
        <v>466</v>
      </c>
    </row>
    <row r="184" s="14" customFormat="1">
      <c r="A184" s="14"/>
      <c r="B184" s="194"/>
      <c r="C184" s="14"/>
      <c r="D184" s="187" t="s">
        <v>150</v>
      </c>
      <c r="E184" s="195" t="s">
        <v>1</v>
      </c>
      <c r="F184" s="196" t="s">
        <v>467</v>
      </c>
      <c r="G184" s="14"/>
      <c r="H184" s="197">
        <v>104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150</v>
      </c>
      <c r="AU184" s="195" t="s">
        <v>83</v>
      </c>
      <c r="AV184" s="14" t="s">
        <v>83</v>
      </c>
      <c r="AW184" s="14" t="s">
        <v>30</v>
      </c>
      <c r="AX184" s="14" t="s">
        <v>81</v>
      </c>
      <c r="AY184" s="195" t="s">
        <v>135</v>
      </c>
    </row>
    <row r="185" s="12" customFormat="1" ht="22.8" customHeight="1">
      <c r="A185" s="12"/>
      <c r="B185" s="158"/>
      <c r="C185" s="12"/>
      <c r="D185" s="159" t="s">
        <v>72</v>
      </c>
      <c r="E185" s="169" t="s">
        <v>170</v>
      </c>
      <c r="F185" s="169" t="s">
        <v>278</v>
      </c>
      <c r="G185" s="12"/>
      <c r="H185" s="12"/>
      <c r="I185" s="161"/>
      <c r="J185" s="170">
        <f>BK185</f>
        <v>0</v>
      </c>
      <c r="K185" s="12"/>
      <c r="L185" s="158"/>
      <c r="M185" s="163"/>
      <c r="N185" s="164"/>
      <c r="O185" s="164"/>
      <c r="P185" s="165">
        <f>SUM(P186:P196)</f>
        <v>0</v>
      </c>
      <c r="Q185" s="164"/>
      <c r="R185" s="165">
        <f>SUM(R186:R196)</f>
        <v>17.866482999999999</v>
      </c>
      <c r="S185" s="164"/>
      <c r="T185" s="166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9" t="s">
        <v>81</v>
      </c>
      <c r="AT185" s="167" t="s">
        <v>72</v>
      </c>
      <c r="AU185" s="167" t="s">
        <v>81</v>
      </c>
      <c r="AY185" s="159" t="s">
        <v>135</v>
      </c>
      <c r="BK185" s="168">
        <f>SUM(BK186:BK196)</f>
        <v>0</v>
      </c>
    </row>
    <row r="186" s="2" customFormat="1" ht="24.15" customHeight="1">
      <c r="A186" s="37"/>
      <c r="B186" s="171"/>
      <c r="C186" s="172" t="s">
        <v>259</v>
      </c>
      <c r="D186" s="172" t="s">
        <v>137</v>
      </c>
      <c r="E186" s="173" t="s">
        <v>304</v>
      </c>
      <c r="F186" s="174" t="s">
        <v>305</v>
      </c>
      <c r="G186" s="175" t="s">
        <v>158</v>
      </c>
      <c r="H186" s="176">
        <v>22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38</v>
      </c>
      <c r="O186" s="76"/>
      <c r="P186" s="182">
        <f>O186*H186</f>
        <v>0</v>
      </c>
      <c r="Q186" s="182">
        <v>0.1295</v>
      </c>
      <c r="R186" s="182">
        <f>Q186*H186</f>
        <v>2.8490000000000002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141</v>
      </c>
      <c r="AT186" s="184" t="s">
        <v>137</v>
      </c>
      <c r="AU186" s="184" t="s">
        <v>83</v>
      </c>
      <c r="AY186" s="18" t="s">
        <v>135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81</v>
      </c>
      <c r="BK186" s="185">
        <f>ROUND(I186*H186,2)</f>
        <v>0</v>
      </c>
      <c r="BL186" s="18" t="s">
        <v>141</v>
      </c>
      <c r="BM186" s="184" t="s">
        <v>468</v>
      </c>
    </row>
    <row r="187" s="2" customFormat="1" ht="14.4" customHeight="1">
      <c r="A187" s="37"/>
      <c r="B187" s="171"/>
      <c r="C187" s="210" t="s">
        <v>265</v>
      </c>
      <c r="D187" s="210" t="s">
        <v>237</v>
      </c>
      <c r="E187" s="211" t="s">
        <v>308</v>
      </c>
      <c r="F187" s="212" t="s">
        <v>309</v>
      </c>
      <c r="G187" s="213" t="s">
        <v>158</v>
      </c>
      <c r="H187" s="214">
        <v>22.219999999999999</v>
      </c>
      <c r="I187" s="215"/>
      <c r="J187" s="216">
        <f>ROUND(I187*H187,2)</f>
        <v>0</v>
      </c>
      <c r="K187" s="217"/>
      <c r="L187" s="218"/>
      <c r="M187" s="219" t="s">
        <v>1</v>
      </c>
      <c r="N187" s="220" t="s">
        <v>38</v>
      </c>
      <c r="O187" s="76"/>
      <c r="P187" s="182">
        <f>O187*H187</f>
        <v>0</v>
      </c>
      <c r="Q187" s="182">
        <v>0.056120000000000003</v>
      </c>
      <c r="R187" s="182">
        <f>Q187*H187</f>
        <v>1.2469863999999999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176</v>
      </c>
      <c r="AT187" s="184" t="s">
        <v>237</v>
      </c>
      <c r="AU187" s="184" t="s">
        <v>83</v>
      </c>
      <c r="AY187" s="18" t="s">
        <v>135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81</v>
      </c>
      <c r="BK187" s="185">
        <f>ROUND(I187*H187,2)</f>
        <v>0</v>
      </c>
      <c r="BL187" s="18" t="s">
        <v>141</v>
      </c>
      <c r="BM187" s="184" t="s">
        <v>469</v>
      </c>
    </row>
    <row r="188" s="14" customFormat="1">
      <c r="A188" s="14"/>
      <c r="B188" s="194"/>
      <c r="C188" s="14"/>
      <c r="D188" s="187" t="s">
        <v>150</v>
      </c>
      <c r="E188" s="195" t="s">
        <v>1</v>
      </c>
      <c r="F188" s="196" t="s">
        <v>470</v>
      </c>
      <c r="G188" s="14"/>
      <c r="H188" s="197">
        <v>22.219999999999999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150</v>
      </c>
      <c r="AU188" s="195" t="s">
        <v>83</v>
      </c>
      <c r="AV188" s="14" t="s">
        <v>83</v>
      </c>
      <c r="AW188" s="14" t="s">
        <v>30</v>
      </c>
      <c r="AX188" s="14" t="s">
        <v>81</v>
      </c>
      <c r="AY188" s="195" t="s">
        <v>135</v>
      </c>
    </row>
    <row r="189" s="2" customFormat="1" ht="24.15" customHeight="1">
      <c r="A189" s="37"/>
      <c r="B189" s="171"/>
      <c r="C189" s="172" t="s">
        <v>274</v>
      </c>
      <c r="D189" s="172" t="s">
        <v>137</v>
      </c>
      <c r="E189" s="173" t="s">
        <v>313</v>
      </c>
      <c r="F189" s="174" t="s">
        <v>314</v>
      </c>
      <c r="G189" s="175" t="s">
        <v>163</v>
      </c>
      <c r="H189" s="176">
        <v>0.98999999999999999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38</v>
      </c>
      <c r="O189" s="76"/>
      <c r="P189" s="182">
        <f>O189*H189</f>
        <v>0</v>
      </c>
      <c r="Q189" s="182">
        <v>2.2563399999999998</v>
      </c>
      <c r="R189" s="182">
        <f>Q189*H189</f>
        <v>2.2337765999999997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141</v>
      </c>
      <c r="AT189" s="184" t="s">
        <v>137</v>
      </c>
      <c r="AU189" s="184" t="s">
        <v>83</v>
      </c>
      <c r="AY189" s="18" t="s">
        <v>135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81</v>
      </c>
      <c r="BK189" s="185">
        <f>ROUND(I189*H189,2)</f>
        <v>0</v>
      </c>
      <c r="BL189" s="18" t="s">
        <v>141</v>
      </c>
      <c r="BM189" s="184" t="s">
        <v>471</v>
      </c>
    </row>
    <row r="190" s="14" customFormat="1">
      <c r="A190" s="14"/>
      <c r="B190" s="194"/>
      <c r="C190" s="14"/>
      <c r="D190" s="187" t="s">
        <v>150</v>
      </c>
      <c r="E190" s="195" t="s">
        <v>1</v>
      </c>
      <c r="F190" s="196" t="s">
        <v>472</v>
      </c>
      <c r="G190" s="14"/>
      <c r="H190" s="197">
        <v>0.98999999999999999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150</v>
      </c>
      <c r="AU190" s="195" t="s">
        <v>83</v>
      </c>
      <c r="AV190" s="14" t="s">
        <v>83</v>
      </c>
      <c r="AW190" s="14" t="s">
        <v>30</v>
      </c>
      <c r="AX190" s="14" t="s">
        <v>73</v>
      </c>
      <c r="AY190" s="195" t="s">
        <v>135</v>
      </c>
    </row>
    <row r="191" s="15" customFormat="1">
      <c r="A191" s="15"/>
      <c r="B191" s="202"/>
      <c r="C191" s="15"/>
      <c r="D191" s="187" t="s">
        <v>150</v>
      </c>
      <c r="E191" s="203" t="s">
        <v>1</v>
      </c>
      <c r="F191" s="204" t="s">
        <v>155</v>
      </c>
      <c r="G191" s="15"/>
      <c r="H191" s="205">
        <v>0.98999999999999999</v>
      </c>
      <c r="I191" s="206"/>
      <c r="J191" s="15"/>
      <c r="K191" s="15"/>
      <c r="L191" s="202"/>
      <c r="M191" s="207"/>
      <c r="N191" s="208"/>
      <c r="O191" s="208"/>
      <c r="P191" s="208"/>
      <c r="Q191" s="208"/>
      <c r="R191" s="208"/>
      <c r="S191" s="208"/>
      <c r="T191" s="20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3" t="s">
        <v>150</v>
      </c>
      <c r="AU191" s="203" t="s">
        <v>83</v>
      </c>
      <c r="AV191" s="15" t="s">
        <v>141</v>
      </c>
      <c r="AW191" s="15" t="s">
        <v>30</v>
      </c>
      <c r="AX191" s="15" t="s">
        <v>81</v>
      </c>
      <c r="AY191" s="203" t="s">
        <v>135</v>
      </c>
    </row>
    <row r="192" s="2" customFormat="1" ht="24.15" customHeight="1">
      <c r="A192" s="37"/>
      <c r="B192" s="171"/>
      <c r="C192" s="172" t="s">
        <v>279</v>
      </c>
      <c r="D192" s="172" t="s">
        <v>137</v>
      </c>
      <c r="E192" s="173" t="s">
        <v>330</v>
      </c>
      <c r="F192" s="174" t="s">
        <v>331</v>
      </c>
      <c r="G192" s="175" t="s">
        <v>158</v>
      </c>
      <c r="H192" s="176">
        <v>52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38</v>
      </c>
      <c r="O192" s="76"/>
      <c r="P192" s="182">
        <f>O192*H192</f>
        <v>0</v>
      </c>
      <c r="Q192" s="182">
        <v>0.13095999999999999</v>
      </c>
      <c r="R192" s="182">
        <f>Q192*H192</f>
        <v>6.80992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141</v>
      </c>
      <c r="AT192" s="184" t="s">
        <v>137</v>
      </c>
      <c r="AU192" s="184" t="s">
        <v>83</v>
      </c>
      <c r="AY192" s="18" t="s">
        <v>135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81</v>
      </c>
      <c r="BK192" s="185">
        <f>ROUND(I192*H192,2)</f>
        <v>0</v>
      </c>
      <c r="BL192" s="18" t="s">
        <v>141</v>
      </c>
      <c r="BM192" s="184" t="s">
        <v>473</v>
      </c>
    </row>
    <row r="193" s="2" customFormat="1" ht="14.4" customHeight="1">
      <c r="A193" s="37"/>
      <c r="B193" s="171"/>
      <c r="C193" s="210" t="s">
        <v>283</v>
      </c>
      <c r="D193" s="210" t="s">
        <v>237</v>
      </c>
      <c r="E193" s="211" t="s">
        <v>334</v>
      </c>
      <c r="F193" s="212" t="s">
        <v>335</v>
      </c>
      <c r="G193" s="213" t="s">
        <v>174</v>
      </c>
      <c r="H193" s="214">
        <v>52.520000000000003</v>
      </c>
      <c r="I193" s="215"/>
      <c r="J193" s="216">
        <f>ROUND(I193*H193,2)</f>
        <v>0</v>
      </c>
      <c r="K193" s="217"/>
      <c r="L193" s="218"/>
      <c r="M193" s="219" t="s">
        <v>1</v>
      </c>
      <c r="N193" s="220" t="s">
        <v>38</v>
      </c>
      <c r="O193" s="76"/>
      <c r="P193" s="182">
        <f>O193*H193</f>
        <v>0</v>
      </c>
      <c r="Q193" s="182">
        <v>0.068000000000000005</v>
      </c>
      <c r="R193" s="182">
        <f>Q193*H193</f>
        <v>3.5713600000000003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176</v>
      </c>
      <c r="AT193" s="184" t="s">
        <v>237</v>
      </c>
      <c r="AU193" s="184" t="s">
        <v>83</v>
      </c>
      <c r="AY193" s="18" t="s">
        <v>135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141</v>
      </c>
      <c r="BM193" s="184" t="s">
        <v>474</v>
      </c>
    </row>
    <row r="194" s="14" customFormat="1">
      <c r="A194" s="14"/>
      <c r="B194" s="194"/>
      <c r="C194" s="14"/>
      <c r="D194" s="187" t="s">
        <v>150</v>
      </c>
      <c r="E194" s="195" t="s">
        <v>1</v>
      </c>
      <c r="F194" s="196" t="s">
        <v>475</v>
      </c>
      <c r="G194" s="14"/>
      <c r="H194" s="197">
        <v>52.520000000000003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150</v>
      </c>
      <c r="AU194" s="195" t="s">
        <v>83</v>
      </c>
      <c r="AV194" s="14" t="s">
        <v>83</v>
      </c>
      <c r="AW194" s="14" t="s">
        <v>30</v>
      </c>
      <c r="AX194" s="14" t="s">
        <v>81</v>
      </c>
      <c r="AY194" s="195" t="s">
        <v>135</v>
      </c>
    </row>
    <row r="195" s="2" customFormat="1" ht="14.4" customHeight="1">
      <c r="A195" s="37"/>
      <c r="B195" s="171"/>
      <c r="C195" s="210" t="s">
        <v>288</v>
      </c>
      <c r="D195" s="210" t="s">
        <v>237</v>
      </c>
      <c r="E195" s="211" t="s">
        <v>339</v>
      </c>
      <c r="F195" s="212" t="s">
        <v>340</v>
      </c>
      <c r="G195" s="213" t="s">
        <v>174</v>
      </c>
      <c r="H195" s="214">
        <v>105.04000000000001</v>
      </c>
      <c r="I195" s="215"/>
      <c r="J195" s="216">
        <f>ROUND(I195*H195,2)</f>
        <v>0</v>
      </c>
      <c r="K195" s="217"/>
      <c r="L195" s="218"/>
      <c r="M195" s="219" t="s">
        <v>1</v>
      </c>
      <c r="N195" s="220" t="s">
        <v>38</v>
      </c>
      <c r="O195" s="76"/>
      <c r="P195" s="182">
        <f>O195*H195</f>
        <v>0</v>
      </c>
      <c r="Q195" s="182">
        <v>0.010999999999999999</v>
      </c>
      <c r="R195" s="182">
        <f>Q195*H195</f>
        <v>1.15544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176</v>
      </c>
      <c r="AT195" s="184" t="s">
        <v>237</v>
      </c>
      <c r="AU195" s="184" t="s">
        <v>83</v>
      </c>
      <c r="AY195" s="18" t="s">
        <v>135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81</v>
      </c>
      <c r="BK195" s="185">
        <f>ROUND(I195*H195,2)</f>
        <v>0</v>
      </c>
      <c r="BL195" s="18" t="s">
        <v>141</v>
      </c>
      <c r="BM195" s="184" t="s">
        <v>476</v>
      </c>
    </row>
    <row r="196" s="14" customFormat="1">
      <c r="A196" s="14"/>
      <c r="B196" s="194"/>
      <c r="C196" s="14"/>
      <c r="D196" s="187" t="s">
        <v>150</v>
      </c>
      <c r="E196" s="195" t="s">
        <v>1</v>
      </c>
      <c r="F196" s="196" t="s">
        <v>477</v>
      </c>
      <c r="G196" s="14"/>
      <c r="H196" s="197">
        <v>105.04000000000001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150</v>
      </c>
      <c r="AU196" s="195" t="s">
        <v>83</v>
      </c>
      <c r="AV196" s="14" t="s">
        <v>83</v>
      </c>
      <c r="AW196" s="14" t="s">
        <v>30</v>
      </c>
      <c r="AX196" s="14" t="s">
        <v>81</v>
      </c>
      <c r="AY196" s="195" t="s">
        <v>135</v>
      </c>
    </row>
    <row r="197" s="12" customFormat="1" ht="22.8" customHeight="1">
      <c r="A197" s="12"/>
      <c r="B197" s="158"/>
      <c r="C197" s="12"/>
      <c r="D197" s="159" t="s">
        <v>72</v>
      </c>
      <c r="E197" s="169" t="s">
        <v>343</v>
      </c>
      <c r="F197" s="169" t="s">
        <v>344</v>
      </c>
      <c r="G197" s="12"/>
      <c r="H197" s="12"/>
      <c r="I197" s="161"/>
      <c r="J197" s="170">
        <f>BK197</f>
        <v>0</v>
      </c>
      <c r="K197" s="12"/>
      <c r="L197" s="158"/>
      <c r="M197" s="163"/>
      <c r="N197" s="164"/>
      <c r="O197" s="164"/>
      <c r="P197" s="165">
        <f>SUM(P198:P205)</f>
        <v>0</v>
      </c>
      <c r="Q197" s="164"/>
      <c r="R197" s="165">
        <f>SUM(R198:R205)</f>
        <v>0</v>
      </c>
      <c r="S197" s="164"/>
      <c r="T197" s="166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9" t="s">
        <v>81</v>
      </c>
      <c r="AT197" s="167" t="s">
        <v>72</v>
      </c>
      <c r="AU197" s="167" t="s">
        <v>81</v>
      </c>
      <c r="AY197" s="159" t="s">
        <v>135</v>
      </c>
      <c r="BK197" s="168">
        <f>SUM(BK198:BK205)</f>
        <v>0</v>
      </c>
    </row>
    <row r="198" s="2" customFormat="1" ht="14.4" customHeight="1">
      <c r="A198" s="37"/>
      <c r="B198" s="171"/>
      <c r="C198" s="172" t="s">
        <v>293</v>
      </c>
      <c r="D198" s="172" t="s">
        <v>137</v>
      </c>
      <c r="E198" s="173" t="s">
        <v>346</v>
      </c>
      <c r="F198" s="174" t="s">
        <v>347</v>
      </c>
      <c r="G198" s="175" t="s">
        <v>198</v>
      </c>
      <c r="H198" s="176">
        <v>152.71000000000001</v>
      </c>
      <c r="I198" s="177"/>
      <c r="J198" s="178">
        <f>ROUND(I198*H198,2)</f>
        <v>0</v>
      </c>
      <c r="K198" s="179"/>
      <c r="L198" s="38"/>
      <c r="M198" s="180" t="s">
        <v>1</v>
      </c>
      <c r="N198" s="181" t="s">
        <v>38</v>
      </c>
      <c r="O198" s="76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141</v>
      </c>
      <c r="AT198" s="184" t="s">
        <v>137</v>
      </c>
      <c r="AU198" s="184" t="s">
        <v>83</v>
      </c>
      <c r="AY198" s="18" t="s">
        <v>135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81</v>
      </c>
      <c r="BK198" s="185">
        <f>ROUND(I198*H198,2)</f>
        <v>0</v>
      </c>
      <c r="BL198" s="18" t="s">
        <v>141</v>
      </c>
      <c r="BM198" s="184" t="s">
        <v>478</v>
      </c>
    </row>
    <row r="199" s="2" customFormat="1" ht="24.15" customHeight="1">
      <c r="A199" s="37"/>
      <c r="B199" s="171"/>
      <c r="C199" s="172" t="s">
        <v>298</v>
      </c>
      <c r="D199" s="172" t="s">
        <v>137</v>
      </c>
      <c r="E199" s="173" t="s">
        <v>350</v>
      </c>
      <c r="F199" s="174" t="s">
        <v>351</v>
      </c>
      <c r="G199" s="175" t="s">
        <v>198</v>
      </c>
      <c r="H199" s="176">
        <v>1374.3900000000001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38</v>
      </c>
      <c r="O199" s="76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141</v>
      </c>
      <c r="AT199" s="184" t="s">
        <v>137</v>
      </c>
      <c r="AU199" s="184" t="s">
        <v>83</v>
      </c>
      <c r="AY199" s="18" t="s">
        <v>135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81</v>
      </c>
      <c r="BK199" s="185">
        <f>ROUND(I199*H199,2)</f>
        <v>0</v>
      </c>
      <c r="BL199" s="18" t="s">
        <v>141</v>
      </c>
      <c r="BM199" s="184" t="s">
        <v>479</v>
      </c>
    </row>
    <row r="200" s="14" customFormat="1">
      <c r="A200" s="14"/>
      <c r="B200" s="194"/>
      <c r="C200" s="14"/>
      <c r="D200" s="187" t="s">
        <v>150</v>
      </c>
      <c r="E200" s="14"/>
      <c r="F200" s="196" t="s">
        <v>480</v>
      </c>
      <c r="G200" s="14"/>
      <c r="H200" s="197">
        <v>1374.3900000000001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150</v>
      </c>
      <c r="AU200" s="195" t="s">
        <v>83</v>
      </c>
      <c r="AV200" s="14" t="s">
        <v>83</v>
      </c>
      <c r="AW200" s="14" t="s">
        <v>3</v>
      </c>
      <c r="AX200" s="14" t="s">
        <v>81</v>
      </c>
      <c r="AY200" s="195" t="s">
        <v>135</v>
      </c>
    </row>
    <row r="201" s="2" customFormat="1" ht="24.15" customHeight="1">
      <c r="A201" s="37"/>
      <c r="B201" s="171"/>
      <c r="C201" s="172" t="s">
        <v>303</v>
      </c>
      <c r="D201" s="172" t="s">
        <v>137</v>
      </c>
      <c r="E201" s="173" t="s">
        <v>355</v>
      </c>
      <c r="F201" s="174" t="s">
        <v>356</v>
      </c>
      <c r="G201" s="175" t="s">
        <v>198</v>
      </c>
      <c r="H201" s="176">
        <v>152.71000000000001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38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141</v>
      </c>
      <c r="AT201" s="184" t="s">
        <v>137</v>
      </c>
      <c r="AU201" s="184" t="s">
        <v>83</v>
      </c>
      <c r="AY201" s="18" t="s">
        <v>135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141</v>
      </c>
      <c r="BM201" s="184" t="s">
        <v>481</v>
      </c>
    </row>
    <row r="202" s="2" customFormat="1" ht="24.15" customHeight="1">
      <c r="A202" s="37"/>
      <c r="B202" s="171"/>
      <c r="C202" s="172" t="s">
        <v>307</v>
      </c>
      <c r="D202" s="172" t="s">
        <v>137</v>
      </c>
      <c r="E202" s="173" t="s">
        <v>359</v>
      </c>
      <c r="F202" s="174" t="s">
        <v>360</v>
      </c>
      <c r="G202" s="175" t="s">
        <v>198</v>
      </c>
      <c r="H202" s="176">
        <v>80.790000000000006</v>
      </c>
      <c r="I202" s="177"/>
      <c r="J202" s="178">
        <f>ROUND(I202*H202,2)</f>
        <v>0</v>
      </c>
      <c r="K202" s="179"/>
      <c r="L202" s="38"/>
      <c r="M202" s="180" t="s">
        <v>1</v>
      </c>
      <c r="N202" s="181" t="s">
        <v>38</v>
      </c>
      <c r="O202" s="76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141</v>
      </c>
      <c r="AT202" s="184" t="s">
        <v>137</v>
      </c>
      <c r="AU202" s="184" t="s">
        <v>83</v>
      </c>
      <c r="AY202" s="18" t="s">
        <v>135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81</v>
      </c>
      <c r="BK202" s="185">
        <f>ROUND(I202*H202,2)</f>
        <v>0</v>
      </c>
      <c r="BL202" s="18" t="s">
        <v>141</v>
      </c>
      <c r="BM202" s="184" t="s">
        <v>482</v>
      </c>
    </row>
    <row r="203" s="14" customFormat="1">
      <c r="A203" s="14"/>
      <c r="B203" s="194"/>
      <c r="C203" s="14"/>
      <c r="D203" s="187" t="s">
        <v>150</v>
      </c>
      <c r="E203" s="195" t="s">
        <v>1</v>
      </c>
      <c r="F203" s="196" t="s">
        <v>483</v>
      </c>
      <c r="G203" s="14"/>
      <c r="H203" s="197">
        <v>80.790000000000006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150</v>
      </c>
      <c r="AU203" s="195" t="s">
        <v>83</v>
      </c>
      <c r="AV203" s="14" t="s">
        <v>83</v>
      </c>
      <c r="AW203" s="14" t="s">
        <v>30</v>
      </c>
      <c r="AX203" s="14" t="s">
        <v>81</v>
      </c>
      <c r="AY203" s="195" t="s">
        <v>135</v>
      </c>
    </row>
    <row r="204" s="2" customFormat="1" ht="24.15" customHeight="1">
      <c r="A204" s="37"/>
      <c r="B204" s="171"/>
      <c r="C204" s="172" t="s">
        <v>312</v>
      </c>
      <c r="D204" s="172" t="s">
        <v>137</v>
      </c>
      <c r="E204" s="173" t="s">
        <v>369</v>
      </c>
      <c r="F204" s="174" t="s">
        <v>197</v>
      </c>
      <c r="G204" s="175" t="s">
        <v>198</v>
      </c>
      <c r="H204" s="176">
        <v>71.920000000000002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38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141</v>
      </c>
      <c r="AT204" s="184" t="s">
        <v>137</v>
      </c>
      <c r="AU204" s="184" t="s">
        <v>83</v>
      </c>
      <c r="AY204" s="18" t="s">
        <v>135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81</v>
      </c>
      <c r="BK204" s="185">
        <f>ROUND(I204*H204,2)</f>
        <v>0</v>
      </c>
      <c r="BL204" s="18" t="s">
        <v>141</v>
      </c>
      <c r="BM204" s="184" t="s">
        <v>484</v>
      </c>
    </row>
    <row r="205" s="14" customFormat="1">
      <c r="A205" s="14"/>
      <c r="B205" s="194"/>
      <c r="C205" s="14"/>
      <c r="D205" s="187" t="s">
        <v>150</v>
      </c>
      <c r="E205" s="195" t="s">
        <v>1</v>
      </c>
      <c r="F205" s="196" t="s">
        <v>485</v>
      </c>
      <c r="G205" s="14"/>
      <c r="H205" s="197">
        <v>71.920000000000002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150</v>
      </c>
      <c r="AU205" s="195" t="s">
        <v>83</v>
      </c>
      <c r="AV205" s="14" t="s">
        <v>83</v>
      </c>
      <c r="AW205" s="14" t="s">
        <v>30</v>
      </c>
      <c r="AX205" s="14" t="s">
        <v>81</v>
      </c>
      <c r="AY205" s="195" t="s">
        <v>135</v>
      </c>
    </row>
    <row r="206" s="12" customFormat="1" ht="22.8" customHeight="1">
      <c r="A206" s="12"/>
      <c r="B206" s="158"/>
      <c r="C206" s="12"/>
      <c r="D206" s="159" t="s">
        <v>72</v>
      </c>
      <c r="E206" s="169" t="s">
        <v>372</v>
      </c>
      <c r="F206" s="169" t="s">
        <v>373</v>
      </c>
      <c r="G206" s="12"/>
      <c r="H206" s="12"/>
      <c r="I206" s="161"/>
      <c r="J206" s="170">
        <f>BK206</f>
        <v>0</v>
      </c>
      <c r="K206" s="12"/>
      <c r="L206" s="158"/>
      <c r="M206" s="163"/>
      <c r="N206" s="164"/>
      <c r="O206" s="164"/>
      <c r="P206" s="165">
        <f>P207</f>
        <v>0</v>
      </c>
      <c r="Q206" s="164"/>
      <c r="R206" s="165">
        <f>R207</f>
        <v>0</v>
      </c>
      <c r="S206" s="164"/>
      <c r="T206" s="166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81</v>
      </c>
      <c r="AT206" s="167" t="s">
        <v>72</v>
      </c>
      <c r="AU206" s="167" t="s">
        <v>81</v>
      </c>
      <c r="AY206" s="159" t="s">
        <v>135</v>
      </c>
      <c r="BK206" s="168">
        <f>BK207</f>
        <v>0</v>
      </c>
    </row>
    <row r="207" s="2" customFormat="1" ht="24.15" customHeight="1">
      <c r="A207" s="37"/>
      <c r="B207" s="171"/>
      <c r="C207" s="172" t="s">
        <v>319</v>
      </c>
      <c r="D207" s="172" t="s">
        <v>137</v>
      </c>
      <c r="E207" s="173" t="s">
        <v>375</v>
      </c>
      <c r="F207" s="174" t="s">
        <v>376</v>
      </c>
      <c r="G207" s="175" t="s">
        <v>198</v>
      </c>
      <c r="H207" s="176">
        <v>70.832999999999998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38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141</v>
      </c>
      <c r="AT207" s="184" t="s">
        <v>137</v>
      </c>
      <c r="AU207" s="184" t="s">
        <v>83</v>
      </c>
      <c r="AY207" s="18" t="s">
        <v>135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81</v>
      </c>
      <c r="BK207" s="185">
        <f>ROUND(I207*H207,2)</f>
        <v>0</v>
      </c>
      <c r="BL207" s="18" t="s">
        <v>141</v>
      </c>
      <c r="BM207" s="184" t="s">
        <v>486</v>
      </c>
    </row>
    <row r="208" s="12" customFormat="1" ht="25.92" customHeight="1">
      <c r="A208" s="12"/>
      <c r="B208" s="158"/>
      <c r="C208" s="12"/>
      <c r="D208" s="159" t="s">
        <v>72</v>
      </c>
      <c r="E208" s="160" t="s">
        <v>378</v>
      </c>
      <c r="F208" s="160" t="s">
        <v>379</v>
      </c>
      <c r="G208" s="12"/>
      <c r="H208" s="12"/>
      <c r="I208" s="161"/>
      <c r="J208" s="162">
        <f>BK208</f>
        <v>0</v>
      </c>
      <c r="K208" s="12"/>
      <c r="L208" s="158"/>
      <c r="M208" s="163"/>
      <c r="N208" s="164"/>
      <c r="O208" s="164"/>
      <c r="P208" s="165">
        <f>P209</f>
        <v>0</v>
      </c>
      <c r="Q208" s="164"/>
      <c r="R208" s="165">
        <f>R209</f>
        <v>0.034514400000000001</v>
      </c>
      <c r="S208" s="164"/>
      <c r="T208" s="16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9" t="s">
        <v>83</v>
      </c>
      <c r="AT208" s="167" t="s">
        <v>72</v>
      </c>
      <c r="AU208" s="167" t="s">
        <v>73</v>
      </c>
      <c r="AY208" s="159" t="s">
        <v>135</v>
      </c>
      <c r="BK208" s="168">
        <f>BK209</f>
        <v>0</v>
      </c>
    </row>
    <row r="209" s="12" customFormat="1" ht="22.8" customHeight="1">
      <c r="A209" s="12"/>
      <c r="B209" s="158"/>
      <c r="C209" s="12"/>
      <c r="D209" s="159" t="s">
        <v>72</v>
      </c>
      <c r="E209" s="169" t="s">
        <v>380</v>
      </c>
      <c r="F209" s="169" t="s">
        <v>381</v>
      </c>
      <c r="G209" s="12"/>
      <c r="H209" s="12"/>
      <c r="I209" s="161"/>
      <c r="J209" s="170">
        <f>BK209</f>
        <v>0</v>
      </c>
      <c r="K209" s="12"/>
      <c r="L209" s="158"/>
      <c r="M209" s="163"/>
      <c r="N209" s="164"/>
      <c r="O209" s="164"/>
      <c r="P209" s="165">
        <f>SUM(P210:P213)</f>
        <v>0</v>
      </c>
      <c r="Q209" s="164"/>
      <c r="R209" s="165">
        <f>SUM(R210:R213)</f>
        <v>0.034514400000000001</v>
      </c>
      <c r="S209" s="164"/>
      <c r="T209" s="166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9" t="s">
        <v>83</v>
      </c>
      <c r="AT209" s="167" t="s">
        <v>72</v>
      </c>
      <c r="AU209" s="167" t="s">
        <v>81</v>
      </c>
      <c r="AY209" s="159" t="s">
        <v>135</v>
      </c>
      <c r="BK209" s="168">
        <f>SUM(BK210:BK213)</f>
        <v>0</v>
      </c>
    </row>
    <row r="210" s="2" customFormat="1" ht="24.15" customHeight="1">
      <c r="A210" s="37"/>
      <c r="B210" s="171"/>
      <c r="C210" s="172" t="s">
        <v>325</v>
      </c>
      <c r="D210" s="172" t="s">
        <v>137</v>
      </c>
      <c r="E210" s="173" t="s">
        <v>383</v>
      </c>
      <c r="F210" s="174" t="s">
        <v>384</v>
      </c>
      <c r="G210" s="175" t="s">
        <v>140</v>
      </c>
      <c r="H210" s="176">
        <v>39.006</v>
      </c>
      <c r="I210" s="177"/>
      <c r="J210" s="178">
        <f>ROUND(I210*H210,2)</f>
        <v>0</v>
      </c>
      <c r="K210" s="179"/>
      <c r="L210" s="38"/>
      <c r="M210" s="180" t="s">
        <v>1</v>
      </c>
      <c r="N210" s="181" t="s">
        <v>38</v>
      </c>
      <c r="O210" s="76"/>
      <c r="P210" s="182">
        <f>O210*H210</f>
        <v>0</v>
      </c>
      <c r="Q210" s="182">
        <v>0.00040000000000000002</v>
      </c>
      <c r="R210" s="182">
        <f>Q210*H210</f>
        <v>0.015602400000000001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224</v>
      </c>
      <c r="AT210" s="184" t="s">
        <v>137</v>
      </c>
      <c r="AU210" s="184" t="s">
        <v>83</v>
      </c>
      <c r="AY210" s="18" t="s">
        <v>135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81</v>
      </c>
      <c r="BK210" s="185">
        <f>ROUND(I210*H210,2)</f>
        <v>0</v>
      </c>
      <c r="BL210" s="18" t="s">
        <v>224</v>
      </c>
      <c r="BM210" s="184" t="s">
        <v>487</v>
      </c>
    </row>
    <row r="211" s="14" customFormat="1">
      <c r="A211" s="14"/>
      <c r="B211" s="194"/>
      <c r="C211" s="14"/>
      <c r="D211" s="187" t="s">
        <v>150</v>
      </c>
      <c r="E211" s="195" t="s">
        <v>1</v>
      </c>
      <c r="F211" s="196" t="s">
        <v>488</v>
      </c>
      <c r="G211" s="14"/>
      <c r="H211" s="197">
        <v>39.006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150</v>
      </c>
      <c r="AU211" s="195" t="s">
        <v>83</v>
      </c>
      <c r="AV211" s="14" t="s">
        <v>83</v>
      </c>
      <c r="AW211" s="14" t="s">
        <v>30</v>
      </c>
      <c r="AX211" s="14" t="s">
        <v>81</v>
      </c>
      <c r="AY211" s="195" t="s">
        <v>135</v>
      </c>
    </row>
    <row r="212" s="2" customFormat="1" ht="24.15" customHeight="1">
      <c r="A212" s="37"/>
      <c r="B212" s="171"/>
      <c r="C212" s="172" t="s">
        <v>329</v>
      </c>
      <c r="D212" s="172" t="s">
        <v>137</v>
      </c>
      <c r="E212" s="173" t="s">
        <v>388</v>
      </c>
      <c r="F212" s="174" t="s">
        <v>389</v>
      </c>
      <c r="G212" s="175" t="s">
        <v>158</v>
      </c>
      <c r="H212" s="176">
        <v>118.2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38</v>
      </c>
      <c r="O212" s="76"/>
      <c r="P212" s="182">
        <f>O212*H212</f>
        <v>0</v>
      </c>
      <c r="Q212" s="182">
        <v>0.00016000000000000001</v>
      </c>
      <c r="R212" s="182">
        <f>Q212*H212</f>
        <v>0.018912000000000002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224</v>
      </c>
      <c r="AT212" s="184" t="s">
        <v>137</v>
      </c>
      <c r="AU212" s="184" t="s">
        <v>83</v>
      </c>
      <c r="AY212" s="18" t="s">
        <v>135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81</v>
      </c>
      <c r="BK212" s="185">
        <f>ROUND(I212*H212,2)</f>
        <v>0</v>
      </c>
      <c r="BL212" s="18" t="s">
        <v>224</v>
      </c>
      <c r="BM212" s="184" t="s">
        <v>489</v>
      </c>
    </row>
    <row r="213" s="2" customFormat="1" ht="24.15" customHeight="1">
      <c r="A213" s="37"/>
      <c r="B213" s="171"/>
      <c r="C213" s="172" t="s">
        <v>333</v>
      </c>
      <c r="D213" s="172" t="s">
        <v>137</v>
      </c>
      <c r="E213" s="173" t="s">
        <v>391</v>
      </c>
      <c r="F213" s="174" t="s">
        <v>392</v>
      </c>
      <c r="G213" s="175" t="s">
        <v>198</v>
      </c>
      <c r="H213" s="176">
        <v>0.035000000000000003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38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224</v>
      </c>
      <c r="AT213" s="184" t="s">
        <v>137</v>
      </c>
      <c r="AU213" s="184" t="s">
        <v>83</v>
      </c>
      <c r="AY213" s="18" t="s">
        <v>135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81</v>
      </c>
      <c r="BK213" s="185">
        <f>ROUND(I213*H213,2)</f>
        <v>0</v>
      </c>
      <c r="BL213" s="18" t="s">
        <v>224</v>
      </c>
      <c r="BM213" s="184" t="s">
        <v>490</v>
      </c>
    </row>
    <row r="214" s="12" customFormat="1" ht="25.92" customHeight="1">
      <c r="A214" s="12"/>
      <c r="B214" s="158"/>
      <c r="C214" s="12"/>
      <c r="D214" s="159" t="s">
        <v>72</v>
      </c>
      <c r="E214" s="160" t="s">
        <v>394</v>
      </c>
      <c r="F214" s="160" t="s">
        <v>395</v>
      </c>
      <c r="G214" s="12"/>
      <c r="H214" s="12"/>
      <c r="I214" s="161"/>
      <c r="J214" s="162">
        <f>BK214</f>
        <v>0</v>
      </c>
      <c r="K214" s="12"/>
      <c r="L214" s="158"/>
      <c r="M214" s="163"/>
      <c r="N214" s="164"/>
      <c r="O214" s="164"/>
      <c r="P214" s="165">
        <f>P215</f>
        <v>0</v>
      </c>
      <c r="Q214" s="164"/>
      <c r="R214" s="165">
        <f>R215</f>
        <v>0</v>
      </c>
      <c r="S214" s="164"/>
      <c r="T214" s="166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9" t="s">
        <v>160</v>
      </c>
      <c r="AT214" s="167" t="s">
        <v>72</v>
      </c>
      <c r="AU214" s="167" t="s">
        <v>73</v>
      </c>
      <c r="AY214" s="159" t="s">
        <v>135</v>
      </c>
      <c r="BK214" s="168">
        <f>BK215</f>
        <v>0</v>
      </c>
    </row>
    <row r="215" s="12" customFormat="1" ht="22.8" customHeight="1">
      <c r="A215" s="12"/>
      <c r="B215" s="158"/>
      <c r="C215" s="12"/>
      <c r="D215" s="159" t="s">
        <v>72</v>
      </c>
      <c r="E215" s="169" t="s">
        <v>396</v>
      </c>
      <c r="F215" s="169" t="s">
        <v>395</v>
      </c>
      <c r="G215" s="12"/>
      <c r="H215" s="12"/>
      <c r="I215" s="161"/>
      <c r="J215" s="170">
        <f>BK215</f>
        <v>0</v>
      </c>
      <c r="K215" s="12"/>
      <c r="L215" s="158"/>
      <c r="M215" s="163"/>
      <c r="N215" s="164"/>
      <c r="O215" s="164"/>
      <c r="P215" s="165">
        <f>SUM(P216:P222)</f>
        <v>0</v>
      </c>
      <c r="Q215" s="164"/>
      <c r="R215" s="165">
        <f>SUM(R216:R222)</f>
        <v>0</v>
      </c>
      <c r="S215" s="164"/>
      <c r="T215" s="166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9" t="s">
        <v>160</v>
      </c>
      <c r="AT215" s="167" t="s">
        <v>72</v>
      </c>
      <c r="AU215" s="167" t="s">
        <v>81</v>
      </c>
      <c r="AY215" s="159" t="s">
        <v>135</v>
      </c>
      <c r="BK215" s="168">
        <f>SUM(BK216:BK222)</f>
        <v>0</v>
      </c>
    </row>
    <row r="216" s="2" customFormat="1" ht="37.8" customHeight="1">
      <c r="A216" s="37"/>
      <c r="B216" s="171"/>
      <c r="C216" s="172" t="s">
        <v>338</v>
      </c>
      <c r="D216" s="172" t="s">
        <v>137</v>
      </c>
      <c r="E216" s="173" t="s">
        <v>398</v>
      </c>
      <c r="F216" s="174" t="s">
        <v>399</v>
      </c>
      <c r="G216" s="175" t="s">
        <v>400</v>
      </c>
      <c r="H216" s="176">
        <v>1</v>
      </c>
      <c r="I216" s="177"/>
      <c r="J216" s="178">
        <f>ROUND(I216*H216,2)</f>
        <v>0</v>
      </c>
      <c r="K216" s="179"/>
      <c r="L216" s="38"/>
      <c r="M216" s="180" t="s">
        <v>1</v>
      </c>
      <c r="N216" s="181" t="s">
        <v>38</v>
      </c>
      <c r="O216" s="76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401</v>
      </c>
      <c r="AT216" s="184" t="s">
        <v>137</v>
      </c>
      <c r="AU216" s="184" t="s">
        <v>83</v>
      </c>
      <c r="AY216" s="18" t="s">
        <v>135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81</v>
      </c>
      <c r="BK216" s="185">
        <f>ROUND(I216*H216,2)</f>
        <v>0</v>
      </c>
      <c r="BL216" s="18" t="s">
        <v>401</v>
      </c>
      <c r="BM216" s="184" t="s">
        <v>491</v>
      </c>
    </row>
    <row r="217" s="2" customFormat="1" ht="14.4" customHeight="1">
      <c r="A217" s="37"/>
      <c r="B217" s="171"/>
      <c r="C217" s="172" t="s">
        <v>345</v>
      </c>
      <c r="D217" s="172" t="s">
        <v>137</v>
      </c>
      <c r="E217" s="173" t="s">
        <v>404</v>
      </c>
      <c r="F217" s="174" t="s">
        <v>405</v>
      </c>
      <c r="G217" s="175" t="s">
        <v>400</v>
      </c>
      <c r="H217" s="176">
        <v>1</v>
      </c>
      <c r="I217" s="177"/>
      <c r="J217" s="178">
        <f>ROUND(I217*H217,2)</f>
        <v>0</v>
      </c>
      <c r="K217" s="179"/>
      <c r="L217" s="38"/>
      <c r="M217" s="180" t="s">
        <v>1</v>
      </c>
      <c r="N217" s="181" t="s">
        <v>38</v>
      </c>
      <c r="O217" s="76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401</v>
      </c>
      <c r="AT217" s="184" t="s">
        <v>137</v>
      </c>
      <c r="AU217" s="184" t="s">
        <v>83</v>
      </c>
      <c r="AY217" s="18" t="s">
        <v>135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81</v>
      </c>
      <c r="BK217" s="185">
        <f>ROUND(I217*H217,2)</f>
        <v>0</v>
      </c>
      <c r="BL217" s="18" t="s">
        <v>401</v>
      </c>
      <c r="BM217" s="184" t="s">
        <v>492</v>
      </c>
    </row>
    <row r="218" s="2" customFormat="1" ht="24.15" customHeight="1">
      <c r="A218" s="37"/>
      <c r="B218" s="171"/>
      <c r="C218" s="172" t="s">
        <v>349</v>
      </c>
      <c r="D218" s="172" t="s">
        <v>137</v>
      </c>
      <c r="E218" s="173" t="s">
        <v>408</v>
      </c>
      <c r="F218" s="174" t="s">
        <v>409</v>
      </c>
      <c r="G218" s="175" t="s">
        <v>400</v>
      </c>
      <c r="H218" s="176">
        <v>1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38</v>
      </c>
      <c r="O218" s="76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401</v>
      </c>
      <c r="AT218" s="184" t="s">
        <v>137</v>
      </c>
      <c r="AU218" s="184" t="s">
        <v>83</v>
      </c>
      <c r="AY218" s="18" t="s">
        <v>135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81</v>
      </c>
      <c r="BK218" s="185">
        <f>ROUND(I218*H218,2)</f>
        <v>0</v>
      </c>
      <c r="BL218" s="18" t="s">
        <v>401</v>
      </c>
      <c r="BM218" s="184" t="s">
        <v>493</v>
      </c>
    </row>
    <row r="219" s="2" customFormat="1" ht="14.4" customHeight="1">
      <c r="A219" s="37"/>
      <c r="B219" s="171"/>
      <c r="C219" s="172" t="s">
        <v>354</v>
      </c>
      <c r="D219" s="172" t="s">
        <v>137</v>
      </c>
      <c r="E219" s="173" t="s">
        <v>412</v>
      </c>
      <c r="F219" s="174" t="s">
        <v>413</v>
      </c>
      <c r="G219" s="175" t="s">
        <v>400</v>
      </c>
      <c r="H219" s="176">
        <v>1</v>
      </c>
      <c r="I219" s="177"/>
      <c r="J219" s="178">
        <f>ROUND(I219*H219,2)</f>
        <v>0</v>
      </c>
      <c r="K219" s="179"/>
      <c r="L219" s="38"/>
      <c r="M219" s="180" t="s">
        <v>1</v>
      </c>
      <c r="N219" s="181" t="s">
        <v>38</v>
      </c>
      <c r="O219" s="76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401</v>
      </c>
      <c r="AT219" s="184" t="s">
        <v>137</v>
      </c>
      <c r="AU219" s="184" t="s">
        <v>83</v>
      </c>
      <c r="AY219" s="18" t="s">
        <v>135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81</v>
      </c>
      <c r="BK219" s="185">
        <f>ROUND(I219*H219,2)</f>
        <v>0</v>
      </c>
      <c r="BL219" s="18" t="s">
        <v>401</v>
      </c>
      <c r="BM219" s="184" t="s">
        <v>494</v>
      </c>
    </row>
    <row r="220" s="2" customFormat="1" ht="14.4" customHeight="1">
      <c r="A220" s="37"/>
      <c r="B220" s="171"/>
      <c r="C220" s="172" t="s">
        <v>358</v>
      </c>
      <c r="D220" s="172" t="s">
        <v>137</v>
      </c>
      <c r="E220" s="173" t="s">
        <v>416</v>
      </c>
      <c r="F220" s="174" t="s">
        <v>417</v>
      </c>
      <c r="G220" s="175" t="s">
        <v>400</v>
      </c>
      <c r="H220" s="176">
        <v>1</v>
      </c>
      <c r="I220" s="177"/>
      <c r="J220" s="178">
        <f>ROUND(I220*H220,2)</f>
        <v>0</v>
      </c>
      <c r="K220" s="179"/>
      <c r="L220" s="38"/>
      <c r="M220" s="180" t="s">
        <v>1</v>
      </c>
      <c r="N220" s="181" t="s">
        <v>38</v>
      </c>
      <c r="O220" s="76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401</v>
      </c>
      <c r="AT220" s="184" t="s">
        <v>137</v>
      </c>
      <c r="AU220" s="184" t="s">
        <v>83</v>
      </c>
      <c r="AY220" s="18" t="s">
        <v>135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81</v>
      </c>
      <c r="BK220" s="185">
        <f>ROUND(I220*H220,2)</f>
        <v>0</v>
      </c>
      <c r="BL220" s="18" t="s">
        <v>401</v>
      </c>
      <c r="BM220" s="184" t="s">
        <v>495</v>
      </c>
    </row>
    <row r="221" s="2" customFormat="1" ht="14.4" customHeight="1">
      <c r="A221" s="37"/>
      <c r="B221" s="171"/>
      <c r="C221" s="172" t="s">
        <v>363</v>
      </c>
      <c r="D221" s="172" t="s">
        <v>137</v>
      </c>
      <c r="E221" s="173" t="s">
        <v>420</v>
      </c>
      <c r="F221" s="174" t="s">
        <v>421</v>
      </c>
      <c r="G221" s="175" t="s">
        <v>400</v>
      </c>
      <c r="H221" s="176">
        <v>1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38</v>
      </c>
      <c r="O221" s="76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401</v>
      </c>
      <c r="AT221" s="184" t="s">
        <v>137</v>
      </c>
      <c r="AU221" s="184" t="s">
        <v>83</v>
      </c>
      <c r="AY221" s="18" t="s">
        <v>135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81</v>
      </c>
      <c r="BK221" s="185">
        <f>ROUND(I221*H221,2)</f>
        <v>0</v>
      </c>
      <c r="BL221" s="18" t="s">
        <v>401</v>
      </c>
      <c r="BM221" s="184" t="s">
        <v>496</v>
      </c>
    </row>
    <row r="222" s="2" customFormat="1" ht="14.4" customHeight="1">
      <c r="A222" s="37"/>
      <c r="B222" s="171"/>
      <c r="C222" s="172" t="s">
        <v>368</v>
      </c>
      <c r="D222" s="172" t="s">
        <v>137</v>
      </c>
      <c r="E222" s="173" t="s">
        <v>424</v>
      </c>
      <c r="F222" s="174" t="s">
        <v>425</v>
      </c>
      <c r="G222" s="175" t="s">
        <v>400</v>
      </c>
      <c r="H222" s="176">
        <v>1</v>
      </c>
      <c r="I222" s="177"/>
      <c r="J222" s="178">
        <f>ROUND(I222*H222,2)</f>
        <v>0</v>
      </c>
      <c r="K222" s="179"/>
      <c r="L222" s="38"/>
      <c r="M222" s="221" t="s">
        <v>1</v>
      </c>
      <c r="N222" s="222" t="s">
        <v>38</v>
      </c>
      <c r="O222" s="223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401</v>
      </c>
      <c r="AT222" s="184" t="s">
        <v>137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401</v>
      </c>
      <c r="BM222" s="184" t="s">
        <v>497</v>
      </c>
    </row>
    <row r="223" s="2" customFormat="1" ht="6.96" customHeight="1">
      <c r="A223" s="37"/>
      <c r="B223" s="59"/>
      <c r="C223" s="60"/>
      <c r="D223" s="60"/>
      <c r="E223" s="60"/>
      <c r="F223" s="60"/>
      <c r="G223" s="60"/>
      <c r="H223" s="60"/>
      <c r="I223" s="60"/>
      <c r="J223" s="60"/>
      <c r="K223" s="60"/>
      <c r="L223" s="38"/>
      <c r="M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</sheetData>
  <autoFilter ref="C127:K22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ROUND((SUM(BE130:BE246)),  2)</f>
        <v>0</v>
      </c>
      <c r="G33" s="37"/>
      <c r="H33" s="37"/>
      <c r="I33" s="127">
        <v>0.20999999999999999</v>
      </c>
      <c r="J33" s="126">
        <f>ROUND(((SUM(BE130:BE246))*I33),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ROUND((SUM(BF130:BF246)),  2)</f>
        <v>0</v>
      </c>
      <c r="G34" s="37"/>
      <c r="H34" s="37"/>
      <c r="I34" s="127">
        <v>0.14999999999999999</v>
      </c>
      <c r="J34" s="126">
        <f>ROUND(((SUM(BF130:BF246))*I34),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ROUND((SUM(BG130:BG246)),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ROUND((SUM(BH130:BH246)),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ROUND((SUM(BI130:BI246)),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03 - Chodník na ul.Tyršova - úsek 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499</v>
      </c>
      <c r="E99" s="145"/>
      <c r="F99" s="145"/>
      <c r="G99" s="145"/>
      <c r="H99" s="145"/>
      <c r="I99" s="145"/>
      <c r="J99" s="146">
        <f>J169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109</v>
      </c>
      <c r="E100" s="145"/>
      <c r="F100" s="145"/>
      <c r="G100" s="145"/>
      <c r="H100" s="145"/>
      <c r="I100" s="145"/>
      <c r="J100" s="146">
        <f>J175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110</v>
      </c>
      <c r="E101" s="145"/>
      <c r="F101" s="145"/>
      <c r="G101" s="145"/>
      <c r="H101" s="145"/>
      <c r="I101" s="145"/>
      <c r="J101" s="146">
        <f>J177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111</v>
      </c>
      <c r="E102" s="145"/>
      <c r="F102" s="145"/>
      <c r="G102" s="145"/>
      <c r="H102" s="145"/>
      <c r="I102" s="145"/>
      <c r="J102" s="146">
        <f>J187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112</v>
      </c>
      <c r="E103" s="145"/>
      <c r="F103" s="145"/>
      <c r="G103" s="145"/>
      <c r="H103" s="145"/>
      <c r="I103" s="145"/>
      <c r="J103" s="146">
        <f>J192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113</v>
      </c>
      <c r="E104" s="145"/>
      <c r="F104" s="145"/>
      <c r="G104" s="145"/>
      <c r="H104" s="145"/>
      <c r="I104" s="145"/>
      <c r="J104" s="146">
        <f>J207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114</v>
      </c>
      <c r="E105" s="145"/>
      <c r="F105" s="145"/>
      <c r="G105" s="145"/>
      <c r="H105" s="145"/>
      <c r="I105" s="145"/>
      <c r="J105" s="146">
        <f>J221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115</v>
      </c>
      <c r="E106" s="145"/>
      <c r="F106" s="145"/>
      <c r="G106" s="145"/>
      <c r="H106" s="145"/>
      <c r="I106" s="145"/>
      <c r="J106" s="146">
        <f>J230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116</v>
      </c>
      <c r="E107" s="141"/>
      <c r="F107" s="141"/>
      <c r="G107" s="141"/>
      <c r="H107" s="141"/>
      <c r="I107" s="141"/>
      <c r="J107" s="142">
        <f>J232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117</v>
      </c>
      <c r="E108" s="145"/>
      <c r="F108" s="145"/>
      <c r="G108" s="145"/>
      <c r="H108" s="145"/>
      <c r="I108" s="145"/>
      <c r="J108" s="146">
        <f>J233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118</v>
      </c>
      <c r="E109" s="141"/>
      <c r="F109" s="141"/>
      <c r="G109" s="141"/>
      <c r="H109" s="141"/>
      <c r="I109" s="141"/>
      <c r="J109" s="142">
        <f>J238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119</v>
      </c>
      <c r="E110" s="145"/>
      <c r="F110" s="145"/>
      <c r="G110" s="145"/>
      <c r="H110" s="145"/>
      <c r="I110" s="145"/>
      <c r="J110" s="146">
        <f>J239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3.25" customHeight="1">
      <c r="A120" s="37"/>
      <c r="B120" s="38"/>
      <c r="C120" s="37"/>
      <c r="D120" s="37"/>
      <c r="E120" s="120" t="str">
        <f>E7</f>
        <v>Stavební úpravy na chodnících v ul.Havlíčkova, Tyršova, 9.května, Štefánikova, Rajhrad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100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03 - Chodník na ul.Tyršova - úsek 2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7. 5. 2021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121</v>
      </c>
      <c r="D129" s="150" t="s">
        <v>58</v>
      </c>
      <c r="E129" s="150" t="s">
        <v>54</v>
      </c>
      <c r="F129" s="150" t="s">
        <v>55</v>
      </c>
      <c r="G129" s="150" t="s">
        <v>122</v>
      </c>
      <c r="H129" s="150" t="s">
        <v>123</v>
      </c>
      <c r="I129" s="150" t="s">
        <v>124</v>
      </c>
      <c r="J129" s="151" t="s">
        <v>104</v>
      </c>
      <c r="K129" s="152" t="s">
        <v>125</v>
      </c>
      <c r="L129" s="153"/>
      <c r="M129" s="85" t="s">
        <v>1</v>
      </c>
      <c r="N129" s="86" t="s">
        <v>37</v>
      </c>
      <c r="O129" s="86" t="s">
        <v>126</v>
      </c>
      <c r="P129" s="86" t="s">
        <v>127</v>
      </c>
      <c r="Q129" s="86" t="s">
        <v>128</v>
      </c>
      <c r="R129" s="86" t="s">
        <v>129</v>
      </c>
      <c r="S129" s="86" t="s">
        <v>130</v>
      </c>
      <c r="T129" s="87" t="s">
        <v>131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132</v>
      </c>
      <c r="D130" s="37"/>
      <c r="E130" s="37"/>
      <c r="F130" s="37"/>
      <c r="G130" s="37"/>
      <c r="H130" s="37"/>
      <c r="I130" s="37"/>
      <c r="J130" s="154">
        <f>BK130</f>
        <v>0</v>
      </c>
      <c r="K130" s="37"/>
      <c r="L130" s="38"/>
      <c r="M130" s="88"/>
      <c r="N130" s="72"/>
      <c r="O130" s="89"/>
      <c r="P130" s="155">
        <f>P131+P232+P238</f>
        <v>0</v>
      </c>
      <c r="Q130" s="89"/>
      <c r="R130" s="155">
        <f>R131+R232+R238</f>
        <v>107.7705224</v>
      </c>
      <c r="S130" s="89"/>
      <c r="T130" s="156">
        <f>T131+T232+T238</f>
        <v>152.01999999999998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106</v>
      </c>
      <c r="BK130" s="157">
        <f>BK131+BK232+BK238</f>
        <v>0</v>
      </c>
    </row>
    <row r="131" s="12" customFormat="1" ht="25.92" customHeight="1">
      <c r="A131" s="12"/>
      <c r="B131" s="158"/>
      <c r="C131" s="12"/>
      <c r="D131" s="159" t="s">
        <v>72</v>
      </c>
      <c r="E131" s="160" t="s">
        <v>133</v>
      </c>
      <c r="F131" s="160" t="s">
        <v>134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P132+P169+P175+P177+P187+P192+P207+P221+P230</f>
        <v>0</v>
      </c>
      <c r="Q131" s="164"/>
      <c r="R131" s="165">
        <f>R132+R169+R175+R177+R187+R192+R207+R221+R230</f>
        <v>107.73776000000001</v>
      </c>
      <c r="S131" s="164"/>
      <c r="T131" s="166">
        <f>T132+T169+T175+T177+T187+T192+T207+T221+T230</f>
        <v>152.01999999999998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73</v>
      </c>
      <c r="AY131" s="159" t="s">
        <v>135</v>
      </c>
      <c r="BK131" s="168">
        <f>BK132+BK169+BK175+BK177+BK187+BK192+BK207+BK221+BK230</f>
        <v>0</v>
      </c>
    </row>
    <row r="132" s="12" customFormat="1" ht="22.8" customHeight="1">
      <c r="A132" s="12"/>
      <c r="B132" s="158"/>
      <c r="C132" s="12"/>
      <c r="D132" s="159" t="s">
        <v>72</v>
      </c>
      <c r="E132" s="169" t="s">
        <v>81</v>
      </c>
      <c r="F132" s="169" t="s">
        <v>136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SUM(P133:P168)</f>
        <v>0</v>
      </c>
      <c r="Q132" s="164"/>
      <c r="R132" s="165">
        <f>SUM(R133:R168)</f>
        <v>0</v>
      </c>
      <c r="S132" s="164"/>
      <c r="T132" s="166">
        <f>SUM(T133:T168)</f>
        <v>152.01999999999998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81</v>
      </c>
      <c r="AT132" s="167" t="s">
        <v>72</v>
      </c>
      <c r="AU132" s="167" t="s">
        <v>81</v>
      </c>
      <c r="AY132" s="159" t="s">
        <v>135</v>
      </c>
      <c r="BK132" s="168">
        <f>SUM(BK133:BK168)</f>
        <v>0</v>
      </c>
    </row>
    <row r="133" s="2" customFormat="1" ht="24.15" customHeight="1">
      <c r="A133" s="37"/>
      <c r="B133" s="171"/>
      <c r="C133" s="172" t="s">
        <v>81</v>
      </c>
      <c r="D133" s="172" t="s">
        <v>137</v>
      </c>
      <c r="E133" s="173" t="s">
        <v>138</v>
      </c>
      <c r="F133" s="174" t="s">
        <v>139</v>
      </c>
      <c r="G133" s="175" t="s">
        <v>140</v>
      </c>
      <c r="H133" s="176">
        <v>194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0.255</v>
      </c>
      <c r="T133" s="183">
        <f>S133*H133</f>
        <v>49.469999999999999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500</v>
      </c>
    </row>
    <row r="134" s="2" customFormat="1" ht="24.15" customHeight="1">
      <c r="A134" s="37"/>
      <c r="B134" s="171"/>
      <c r="C134" s="172" t="s">
        <v>83</v>
      </c>
      <c r="D134" s="172" t="s">
        <v>137</v>
      </c>
      <c r="E134" s="173" t="s">
        <v>429</v>
      </c>
      <c r="F134" s="174" t="s">
        <v>430</v>
      </c>
      <c r="G134" s="175" t="s">
        <v>140</v>
      </c>
      <c r="H134" s="176">
        <v>68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0.32500000000000001</v>
      </c>
      <c r="T134" s="183">
        <f>S134*H134</f>
        <v>22.100000000000001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501</v>
      </c>
    </row>
    <row r="135" s="2" customFormat="1" ht="24.15" customHeight="1">
      <c r="A135" s="37"/>
      <c r="B135" s="171"/>
      <c r="C135" s="172" t="s">
        <v>146</v>
      </c>
      <c r="D135" s="172" t="s">
        <v>137</v>
      </c>
      <c r="E135" s="173" t="s">
        <v>147</v>
      </c>
      <c r="F135" s="174" t="s">
        <v>148</v>
      </c>
      <c r="G135" s="175" t="s">
        <v>140</v>
      </c>
      <c r="H135" s="176">
        <v>194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0.28999999999999998</v>
      </c>
      <c r="T135" s="183">
        <f>S135*H135</f>
        <v>56.259999999999998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83</v>
      </c>
      <c r="AY135" s="18" t="s">
        <v>135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81</v>
      </c>
      <c r="BK135" s="185">
        <f>ROUND(I135*H135,2)</f>
        <v>0</v>
      </c>
      <c r="BL135" s="18" t="s">
        <v>141</v>
      </c>
      <c r="BM135" s="184" t="s">
        <v>502</v>
      </c>
    </row>
    <row r="136" s="2" customFormat="1" ht="14.4" customHeight="1">
      <c r="A136" s="37"/>
      <c r="B136" s="171"/>
      <c r="C136" s="172" t="s">
        <v>141</v>
      </c>
      <c r="D136" s="172" t="s">
        <v>137</v>
      </c>
      <c r="E136" s="173" t="s">
        <v>156</v>
      </c>
      <c r="F136" s="174" t="s">
        <v>157</v>
      </c>
      <c r="G136" s="175" t="s">
        <v>158</v>
      </c>
      <c r="H136" s="176">
        <v>118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0.20499999999999999</v>
      </c>
      <c r="T136" s="183">
        <f>S136*H136</f>
        <v>24.189999999999998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83</v>
      </c>
      <c r="AY136" s="18" t="s">
        <v>135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141</v>
      </c>
      <c r="BM136" s="184" t="s">
        <v>503</v>
      </c>
    </row>
    <row r="137" s="2" customFormat="1" ht="37.8" customHeight="1">
      <c r="A137" s="37"/>
      <c r="B137" s="171"/>
      <c r="C137" s="172" t="s">
        <v>160</v>
      </c>
      <c r="D137" s="172" t="s">
        <v>137</v>
      </c>
      <c r="E137" s="173" t="s">
        <v>161</v>
      </c>
      <c r="F137" s="174" t="s">
        <v>162</v>
      </c>
      <c r="G137" s="175" t="s">
        <v>163</v>
      </c>
      <c r="H137" s="176">
        <v>16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38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83</v>
      </c>
      <c r="AY137" s="18" t="s">
        <v>135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81</v>
      </c>
      <c r="BK137" s="185">
        <f>ROUND(I137*H137,2)</f>
        <v>0</v>
      </c>
      <c r="BL137" s="18" t="s">
        <v>141</v>
      </c>
      <c r="BM137" s="184" t="s">
        <v>504</v>
      </c>
    </row>
    <row r="138" s="2" customFormat="1" ht="24.15" customHeight="1">
      <c r="A138" s="37"/>
      <c r="B138" s="171"/>
      <c r="C138" s="172" t="s">
        <v>165</v>
      </c>
      <c r="D138" s="172" t="s">
        <v>137</v>
      </c>
      <c r="E138" s="173" t="s">
        <v>166</v>
      </c>
      <c r="F138" s="174" t="s">
        <v>167</v>
      </c>
      <c r="G138" s="175" t="s">
        <v>163</v>
      </c>
      <c r="H138" s="176">
        <v>14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38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83</v>
      </c>
      <c r="AY138" s="18" t="s">
        <v>135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81</v>
      </c>
      <c r="BK138" s="185">
        <f>ROUND(I138*H138,2)</f>
        <v>0</v>
      </c>
      <c r="BL138" s="18" t="s">
        <v>141</v>
      </c>
      <c r="BM138" s="184" t="s">
        <v>505</v>
      </c>
    </row>
    <row r="139" s="13" customFormat="1">
      <c r="A139" s="13"/>
      <c r="B139" s="186"/>
      <c r="C139" s="13"/>
      <c r="D139" s="187" t="s">
        <v>150</v>
      </c>
      <c r="E139" s="188" t="s">
        <v>1</v>
      </c>
      <c r="F139" s="189" t="s">
        <v>169</v>
      </c>
      <c r="G139" s="13"/>
      <c r="H139" s="188" t="s">
        <v>1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150</v>
      </c>
      <c r="AU139" s="188" t="s">
        <v>83</v>
      </c>
      <c r="AV139" s="13" t="s">
        <v>81</v>
      </c>
      <c r="AW139" s="13" t="s">
        <v>30</v>
      </c>
      <c r="AX139" s="13" t="s">
        <v>73</v>
      </c>
      <c r="AY139" s="188" t="s">
        <v>135</v>
      </c>
    </row>
    <row r="140" s="14" customFormat="1">
      <c r="A140" s="14"/>
      <c r="B140" s="194"/>
      <c r="C140" s="14"/>
      <c r="D140" s="187" t="s">
        <v>150</v>
      </c>
      <c r="E140" s="195" t="s">
        <v>1</v>
      </c>
      <c r="F140" s="196" t="s">
        <v>213</v>
      </c>
      <c r="G140" s="14"/>
      <c r="H140" s="197">
        <v>14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150</v>
      </c>
      <c r="AU140" s="195" t="s">
        <v>83</v>
      </c>
      <c r="AV140" s="14" t="s">
        <v>83</v>
      </c>
      <c r="AW140" s="14" t="s">
        <v>30</v>
      </c>
      <c r="AX140" s="14" t="s">
        <v>81</v>
      </c>
      <c r="AY140" s="195" t="s">
        <v>135</v>
      </c>
    </row>
    <row r="141" s="2" customFormat="1" ht="14.4" customHeight="1">
      <c r="A141" s="37"/>
      <c r="B141" s="171"/>
      <c r="C141" s="172" t="s">
        <v>171</v>
      </c>
      <c r="D141" s="172" t="s">
        <v>137</v>
      </c>
      <c r="E141" s="173" t="s">
        <v>172</v>
      </c>
      <c r="F141" s="174" t="s">
        <v>173</v>
      </c>
      <c r="G141" s="175" t="s">
        <v>174</v>
      </c>
      <c r="H141" s="176">
        <v>3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83</v>
      </c>
      <c r="AY141" s="18" t="s">
        <v>135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81</v>
      </c>
      <c r="BK141" s="185">
        <f>ROUND(I141*H141,2)</f>
        <v>0</v>
      </c>
      <c r="BL141" s="18" t="s">
        <v>141</v>
      </c>
      <c r="BM141" s="184" t="s">
        <v>506</v>
      </c>
    </row>
    <row r="142" s="2" customFormat="1" ht="24.15" customHeight="1">
      <c r="A142" s="37"/>
      <c r="B142" s="171"/>
      <c r="C142" s="172" t="s">
        <v>176</v>
      </c>
      <c r="D142" s="172" t="s">
        <v>137</v>
      </c>
      <c r="E142" s="173" t="s">
        <v>177</v>
      </c>
      <c r="F142" s="174" t="s">
        <v>178</v>
      </c>
      <c r="G142" s="175" t="s">
        <v>163</v>
      </c>
      <c r="H142" s="176">
        <v>50.399999999999999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38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83</v>
      </c>
      <c r="AY142" s="18" t="s">
        <v>135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141</v>
      </c>
      <c r="BM142" s="184" t="s">
        <v>507</v>
      </c>
    </row>
    <row r="143" s="13" customFormat="1">
      <c r="A143" s="13"/>
      <c r="B143" s="186"/>
      <c r="C143" s="13"/>
      <c r="D143" s="187" t="s">
        <v>150</v>
      </c>
      <c r="E143" s="188" t="s">
        <v>1</v>
      </c>
      <c r="F143" s="189" t="s">
        <v>180</v>
      </c>
      <c r="G143" s="13"/>
      <c r="H143" s="188" t="s">
        <v>1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150</v>
      </c>
      <c r="AU143" s="188" t="s">
        <v>83</v>
      </c>
      <c r="AV143" s="13" t="s">
        <v>81</v>
      </c>
      <c r="AW143" s="13" t="s">
        <v>30</v>
      </c>
      <c r="AX143" s="13" t="s">
        <v>73</v>
      </c>
      <c r="AY143" s="188" t="s">
        <v>135</v>
      </c>
    </row>
    <row r="144" s="14" customFormat="1">
      <c r="A144" s="14"/>
      <c r="B144" s="194"/>
      <c r="C144" s="14"/>
      <c r="D144" s="187" t="s">
        <v>150</v>
      </c>
      <c r="E144" s="195" t="s">
        <v>1</v>
      </c>
      <c r="F144" s="196" t="s">
        <v>508</v>
      </c>
      <c r="G144" s="14"/>
      <c r="H144" s="197">
        <v>25.199999999999999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150</v>
      </c>
      <c r="AU144" s="195" t="s">
        <v>83</v>
      </c>
      <c r="AV144" s="14" t="s">
        <v>83</v>
      </c>
      <c r="AW144" s="14" t="s">
        <v>30</v>
      </c>
      <c r="AX144" s="14" t="s">
        <v>73</v>
      </c>
      <c r="AY144" s="195" t="s">
        <v>135</v>
      </c>
    </row>
    <row r="145" s="13" customFormat="1">
      <c r="A145" s="13"/>
      <c r="B145" s="186"/>
      <c r="C145" s="13"/>
      <c r="D145" s="187" t="s">
        <v>150</v>
      </c>
      <c r="E145" s="188" t="s">
        <v>1</v>
      </c>
      <c r="F145" s="189" t="s">
        <v>182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150</v>
      </c>
      <c r="AU145" s="188" t="s">
        <v>83</v>
      </c>
      <c r="AV145" s="13" t="s">
        <v>81</v>
      </c>
      <c r="AW145" s="13" t="s">
        <v>30</v>
      </c>
      <c r="AX145" s="13" t="s">
        <v>73</v>
      </c>
      <c r="AY145" s="188" t="s">
        <v>135</v>
      </c>
    </row>
    <row r="146" s="14" customFormat="1">
      <c r="A146" s="14"/>
      <c r="B146" s="194"/>
      <c r="C146" s="14"/>
      <c r="D146" s="187" t="s">
        <v>150</v>
      </c>
      <c r="E146" s="195" t="s">
        <v>1</v>
      </c>
      <c r="F146" s="196" t="s">
        <v>509</v>
      </c>
      <c r="G146" s="14"/>
      <c r="H146" s="197">
        <v>9.1999999999999993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150</v>
      </c>
      <c r="AU146" s="195" t="s">
        <v>83</v>
      </c>
      <c r="AV146" s="14" t="s">
        <v>83</v>
      </c>
      <c r="AW146" s="14" t="s">
        <v>30</v>
      </c>
      <c r="AX146" s="14" t="s">
        <v>73</v>
      </c>
      <c r="AY146" s="195" t="s">
        <v>135</v>
      </c>
    </row>
    <row r="147" s="13" customFormat="1">
      <c r="A147" s="13"/>
      <c r="B147" s="186"/>
      <c r="C147" s="13"/>
      <c r="D147" s="187" t="s">
        <v>150</v>
      </c>
      <c r="E147" s="188" t="s">
        <v>1</v>
      </c>
      <c r="F147" s="189" t="s">
        <v>510</v>
      </c>
      <c r="G147" s="13"/>
      <c r="H147" s="188" t="s">
        <v>1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150</v>
      </c>
      <c r="AU147" s="188" t="s">
        <v>83</v>
      </c>
      <c r="AV147" s="13" t="s">
        <v>81</v>
      </c>
      <c r="AW147" s="13" t="s">
        <v>30</v>
      </c>
      <c r="AX147" s="13" t="s">
        <v>73</v>
      </c>
      <c r="AY147" s="188" t="s">
        <v>135</v>
      </c>
    </row>
    <row r="148" s="14" customFormat="1">
      <c r="A148" s="14"/>
      <c r="B148" s="194"/>
      <c r="C148" s="14"/>
      <c r="D148" s="187" t="s">
        <v>150</v>
      </c>
      <c r="E148" s="195" t="s">
        <v>1</v>
      </c>
      <c r="F148" s="196" t="s">
        <v>224</v>
      </c>
      <c r="G148" s="14"/>
      <c r="H148" s="197">
        <v>16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150</v>
      </c>
      <c r="AU148" s="195" t="s">
        <v>83</v>
      </c>
      <c r="AV148" s="14" t="s">
        <v>83</v>
      </c>
      <c r="AW148" s="14" t="s">
        <v>30</v>
      </c>
      <c r="AX148" s="14" t="s">
        <v>73</v>
      </c>
      <c r="AY148" s="195" t="s">
        <v>135</v>
      </c>
    </row>
    <row r="149" s="15" customFormat="1">
      <c r="A149" s="15"/>
      <c r="B149" s="202"/>
      <c r="C149" s="15"/>
      <c r="D149" s="187" t="s">
        <v>150</v>
      </c>
      <c r="E149" s="203" t="s">
        <v>1</v>
      </c>
      <c r="F149" s="204" t="s">
        <v>155</v>
      </c>
      <c r="G149" s="15"/>
      <c r="H149" s="205">
        <v>50.399999999999999</v>
      </c>
      <c r="I149" s="206"/>
      <c r="J149" s="15"/>
      <c r="K149" s="15"/>
      <c r="L149" s="202"/>
      <c r="M149" s="207"/>
      <c r="N149" s="208"/>
      <c r="O149" s="208"/>
      <c r="P149" s="208"/>
      <c r="Q149" s="208"/>
      <c r="R149" s="208"/>
      <c r="S149" s="208"/>
      <c r="T149" s="20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3" t="s">
        <v>150</v>
      </c>
      <c r="AU149" s="203" t="s">
        <v>83</v>
      </c>
      <c r="AV149" s="15" t="s">
        <v>141</v>
      </c>
      <c r="AW149" s="15" t="s">
        <v>30</v>
      </c>
      <c r="AX149" s="15" t="s">
        <v>81</v>
      </c>
      <c r="AY149" s="203" t="s">
        <v>135</v>
      </c>
    </row>
    <row r="150" s="2" customFormat="1" ht="24.15" customHeight="1">
      <c r="A150" s="37"/>
      <c r="B150" s="171"/>
      <c r="C150" s="172" t="s">
        <v>170</v>
      </c>
      <c r="D150" s="172" t="s">
        <v>137</v>
      </c>
      <c r="E150" s="173" t="s">
        <v>185</v>
      </c>
      <c r="F150" s="174" t="s">
        <v>186</v>
      </c>
      <c r="G150" s="175" t="s">
        <v>163</v>
      </c>
      <c r="H150" s="176">
        <v>4.7999999999999998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38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83</v>
      </c>
      <c r="AY150" s="18" t="s">
        <v>135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81</v>
      </c>
      <c r="BK150" s="185">
        <f>ROUND(I150*H150,2)</f>
        <v>0</v>
      </c>
      <c r="BL150" s="18" t="s">
        <v>141</v>
      </c>
      <c r="BM150" s="184" t="s">
        <v>511</v>
      </c>
    </row>
    <row r="151" s="13" customFormat="1">
      <c r="A151" s="13"/>
      <c r="B151" s="186"/>
      <c r="C151" s="13"/>
      <c r="D151" s="187" t="s">
        <v>150</v>
      </c>
      <c r="E151" s="188" t="s">
        <v>1</v>
      </c>
      <c r="F151" s="189" t="s">
        <v>188</v>
      </c>
      <c r="G151" s="13"/>
      <c r="H151" s="188" t="s">
        <v>1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150</v>
      </c>
      <c r="AU151" s="188" t="s">
        <v>83</v>
      </c>
      <c r="AV151" s="13" t="s">
        <v>81</v>
      </c>
      <c r="AW151" s="13" t="s">
        <v>30</v>
      </c>
      <c r="AX151" s="13" t="s">
        <v>73</v>
      </c>
      <c r="AY151" s="188" t="s">
        <v>135</v>
      </c>
    </row>
    <row r="152" s="14" customFormat="1">
      <c r="A152" s="14"/>
      <c r="B152" s="194"/>
      <c r="C152" s="14"/>
      <c r="D152" s="187" t="s">
        <v>150</v>
      </c>
      <c r="E152" s="195" t="s">
        <v>1</v>
      </c>
      <c r="F152" s="196" t="s">
        <v>512</v>
      </c>
      <c r="G152" s="14"/>
      <c r="H152" s="197">
        <v>30</v>
      </c>
      <c r="I152" s="198"/>
      <c r="J152" s="14"/>
      <c r="K152" s="14"/>
      <c r="L152" s="194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5" t="s">
        <v>150</v>
      </c>
      <c r="AU152" s="195" t="s">
        <v>83</v>
      </c>
      <c r="AV152" s="14" t="s">
        <v>83</v>
      </c>
      <c r="AW152" s="14" t="s">
        <v>30</v>
      </c>
      <c r="AX152" s="14" t="s">
        <v>73</v>
      </c>
      <c r="AY152" s="195" t="s">
        <v>135</v>
      </c>
    </row>
    <row r="153" s="13" customFormat="1">
      <c r="A153" s="13"/>
      <c r="B153" s="186"/>
      <c r="C153" s="13"/>
      <c r="D153" s="187" t="s">
        <v>150</v>
      </c>
      <c r="E153" s="188" t="s">
        <v>1</v>
      </c>
      <c r="F153" s="189" t="s">
        <v>513</v>
      </c>
      <c r="G153" s="13"/>
      <c r="H153" s="188" t="s">
        <v>1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150</v>
      </c>
      <c r="AU153" s="188" t="s">
        <v>83</v>
      </c>
      <c r="AV153" s="13" t="s">
        <v>81</v>
      </c>
      <c r="AW153" s="13" t="s">
        <v>30</v>
      </c>
      <c r="AX153" s="13" t="s">
        <v>73</v>
      </c>
      <c r="AY153" s="188" t="s">
        <v>135</v>
      </c>
    </row>
    <row r="154" s="14" customFormat="1">
      <c r="A154" s="14"/>
      <c r="B154" s="194"/>
      <c r="C154" s="14"/>
      <c r="D154" s="187" t="s">
        <v>150</v>
      </c>
      <c r="E154" s="195" t="s">
        <v>1</v>
      </c>
      <c r="F154" s="196" t="s">
        <v>514</v>
      </c>
      <c r="G154" s="14"/>
      <c r="H154" s="197">
        <v>-25.199999999999999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150</v>
      </c>
      <c r="AU154" s="195" t="s">
        <v>83</v>
      </c>
      <c r="AV154" s="14" t="s">
        <v>83</v>
      </c>
      <c r="AW154" s="14" t="s">
        <v>30</v>
      </c>
      <c r="AX154" s="14" t="s">
        <v>73</v>
      </c>
      <c r="AY154" s="195" t="s">
        <v>135</v>
      </c>
    </row>
    <row r="155" s="15" customFormat="1">
      <c r="A155" s="15"/>
      <c r="B155" s="202"/>
      <c r="C155" s="15"/>
      <c r="D155" s="187" t="s">
        <v>150</v>
      </c>
      <c r="E155" s="203" t="s">
        <v>1</v>
      </c>
      <c r="F155" s="204" t="s">
        <v>155</v>
      </c>
      <c r="G155" s="15"/>
      <c r="H155" s="205">
        <v>4.8000000000000007</v>
      </c>
      <c r="I155" s="206"/>
      <c r="J155" s="15"/>
      <c r="K155" s="15"/>
      <c r="L155" s="202"/>
      <c r="M155" s="207"/>
      <c r="N155" s="208"/>
      <c r="O155" s="208"/>
      <c r="P155" s="208"/>
      <c r="Q155" s="208"/>
      <c r="R155" s="208"/>
      <c r="S155" s="208"/>
      <c r="T155" s="20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3" t="s">
        <v>150</v>
      </c>
      <c r="AU155" s="203" t="s">
        <v>83</v>
      </c>
      <c r="AV155" s="15" t="s">
        <v>141</v>
      </c>
      <c r="AW155" s="15" t="s">
        <v>30</v>
      </c>
      <c r="AX155" s="15" t="s">
        <v>81</v>
      </c>
      <c r="AY155" s="203" t="s">
        <v>135</v>
      </c>
    </row>
    <row r="156" s="2" customFormat="1" ht="24.15" customHeight="1">
      <c r="A156" s="37"/>
      <c r="B156" s="171"/>
      <c r="C156" s="172" t="s">
        <v>191</v>
      </c>
      <c r="D156" s="172" t="s">
        <v>137</v>
      </c>
      <c r="E156" s="173" t="s">
        <v>192</v>
      </c>
      <c r="F156" s="174" t="s">
        <v>193</v>
      </c>
      <c r="G156" s="175" t="s">
        <v>163</v>
      </c>
      <c r="H156" s="176">
        <v>25.199999999999999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141</v>
      </c>
      <c r="AT156" s="184" t="s">
        <v>137</v>
      </c>
      <c r="AU156" s="184" t="s">
        <v>83</v>
      </c>
      <c r="AY156" s="18" t="s">
        <v>135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81</v>
      </c>
      <c r="BK156" s="185">
        <f>ROUND(I156*H156,2)</f>
        <v>0</v>
      </c>
      <c r="BL156" s="18" t="s">
        <v>141</v>
      </c>
      <c r="BM156" s="184" t="s">
        <v>515</v>
      </c>
    </row>
    <row r="157" s="13" customFormat="1">
      <c r="A157" s="13"/>
      <c r="B157" s="186"/>
      <c r="C157" s="13"/>
      <c r="D157" s="187" t="s">
        <v>150</v>
      </c>
      <c r="E157" s="188" t="s">
        <v>1</v>
      </c>
      <c r="F157" s="189" t="s">
        <v>182</v>
      </c>
      <c r="G157" s="13"/>
      <c r="H157" s="188" t="s">
        <v>1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150</v>
      </c>
      <c r="AU157" s="188" t="s">
        <v>83</v>
      </c>
      <c r="AV157" s="13" t="s">
        <v>81</v>
      </c>
      <c r="AW157" s="13" t="s">
        <v>30</v>
      </c>
      <c r="AX157" s="13" t="s">
        <v>73</v>
      </c>
      <c r="AY157" s="188" t="s">
        <v>135</v>
      </c>
    </row>
    <row r="158" s="14" customFormat="1">
      <c r="A158" s="14"/>
      <c r="B158" s="194"/>
      <c r="C158" s="14"/>
      <c r="D158" s="187" t="s">
        <v>150</v>
      </c>
      <c r="E158" s="195" t="s">
        <v>1</v>
      </c>
      <c r="F158" s="196" t="s">
        <v>509</v>
      </c>
      <c r="G158" s="14"/>
      <c r="H158" s="197">
        <v>9.1999999999999993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150</v>
      </c>
      <c r="AU158" s="195" t="s">
        <v>83</v>
      </c>
      <c r="AV158" s="14" t="s">
        <v>83</v>
      </c>
      <c r="AW158" s="14" t="s">
        <v>30</v>
      </c>
      <c r="AX158" s="14" t="s">
        <v>73</v>
      </c>
      <c r="AY158" s="195" t="s">
        <v>135</v>
      </c>
    </row>
    <row r="159" s="13" customFormat="1">
      <c r="A159" s="13"/>
      <c r="B159" s="186"/>
      <c r="C159" s="13"/>
      <c r="D159" s="187" t="s">
        <v>150</v>
      </c>
      <c r="E159" s="188" t="s">
        <v>1</v>
      </c>
      <c r="F159" s="189" t="s">
        <v>510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150</v>
      </c>
      <c r="AU159" s="188" t="s">
        <v>83</v>
      </c>
      <c r="AV159" s="13" t="s">
        <v>81</v>
      </c>
      <c r="AW159" s="13" t="s">
        <v>30</v>
      </c>
      <c r="AX159" s="13" t="s">
        <v>73</v>
      </c>
      <c r="AY159" s="188" t="s">
        <v>135</v>
      </c>
    </row>
    <row r="160" s="14" customFormat="1">
      <c r="A160" s="14"/>
      <c r="B160" s="194"/>
      <c r="C160" s="14"/>
      <c r="D160" s="187" t="s">
        <v>150</v>
      </c>
      <c r="E160" s="195" t="s">
        <v>1</v>
      </c>
      <c r="F160" s="196" t="s">
        <v>224</v>
      </c>
      <c r="G160" s="14"/>
      <c r="H160" s="197">
        <v>16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150</v>
      </c>
      <c r="AU160" s="195" t="s">
        <v>83</v>
      </c>
      <c r="AV160" s="14" t="s">
        <v>83</v>
      </c>
      <c r="AW160" s="14" t="s">
        <v>30</v>
      </c>
      <c r="AX160" s="14" t="s">
        <v>73</v>
      </c>
      <c r="AY160" s="195" t="s">
        <v>135</v>
      </c>
    </row>
    <row r="161" s="15" customFormat="1">
      <c r="A161" s="15"/>
      <c r="B161" s="202"/>
      <c r="C161" s="15"/>
      <c r="D161" s="187" t="s">
        <v>150</v>
      </c>
      <c r="E161" s="203" t="s">
        <v>1</v>
      </c>
      <c r="F161" s="204" t="s">
        <v>155</v>
      </c>
      <c r="G161" s="15"/>
      <c r="H161" s="205">
        <v>25.199999999999999</v>
      </c>
      <c r="I161" s="206"/>
      <c r="J161" s="15"/>
      <c r="K161" s="15"/>
      <c r="L161" s="202"/>
      <c r="M161" s="207"/>
      <c r="N161" s="208"/>
      <c r="O161" s="208"/>
      <c r="P161" s="208"/>
      <c r="Q161" s="208"/>
      <c r="R161" s="208"/>
      <c r="S161" s="208"/>
      <c r="T161" s="20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3" t="s">
        <v>150</v>
      </c>
      <c r="AU161" s="203" t="s">
        <v>83</v>
      </c>
      <c r="AV161" s="15" t="s">
        <v>141</v>
      </c>
      <c r="AW161" s="15" t="s">
        <v>30</v>
      </c>
      <c r="AX161" s="15" t="s">
        <v>81</v>
      </c>
      <c r="AY161" s="203" t="s">
        <v>135</v>
      </c>
    </row>
    <row r="162" s="2" customFormat="1" ht="24.15" customHeight="1">
      <c r="A162" s="37"/>
      <c r="B162" s="171"/>
      <c r="C162" s="172" t="s">
        <v>195</v>
      </c>
      <c r="D162" s="172" t="s">
        <v>137</v>
      </c>
      <c r="E162" s="173" t="s">
        <v>196</v>
      </c>
      <c r="F162" s="174" t="s">
        <v>197</v>
      </c>
      <c r="G162" s="175" t="s">
        <v>198</v>
      </c>
      <c r="H162" s="176">
        <v>8.6400000000000006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38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141</v>
      </c>
      <c r="AT162" s="184" t="s">
        <v>137</v>
      </c>
      <c r="AU162" s="184" t="s">
        <v>83</v>
      </c>
      <c r="AY162" s="18" t="s">
        <v>135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81</v>
      </c>
      <c r="BK162" s="185">
        <f>ROUND(I162*H162,2)</f>
        <v>0</v>
      </c>
      <c r="BL162" s="18" t="s">
        <v>141</v>
      </c>
      <c r="BM162" s="184" t="s">
        <v>516</v>
      </c>
    </row>
    <row r="163" s="14" customFormat="1">
      <c r="A163" s="14"/>
      <c r="B163" s="194"/>
      <c r="C163" s="14"/>
      <c r="D163" s="187" t="s">
        <v>150</v>
      </c>
      <c r="E163" s="195" t="s">
        <v>1</v>
      </c>
      <c r="F163" s="196" t="s">
        <v>517</v>
      </c>
      <c r="G163" s="14"/>
      <c r="H163" s="197">
        <v>8.6400000000000006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150</v>
      </c>
      <c r="AU163" s="195" t="s">
        <v>83</v>
      </c>
      <c r="AV163" s="14" t="s">
        <v>83</v>
      </c>
      <c r="AW163" s="14" t="s">
        <v>30</v>
      </c>
      <c r="AX163" s="14" t="s">
        <v>81</v>
      </c>
      <c r="AY163" s="195" t="s">
        <v>135</v>
      </c>
    </row>
    <row r="164" s="2" customFormat="1" ht="24.15" customHeight="1">
      <c r="A164" s="37"/>
      <c r="B164" s="171"/>
      <c r="C164" s="172" t="s">
        <v>201</v>
      </c>
      <c r="D164" s="172" t="s">
        <v>137</v>
      </c>
      <c r="E164" s="173" t="s">
        <v>202</v>
      </c>
      <c r="F164" s="174" t="s">
        <v>203</v>
      </c>
      <c r="G164" s="175" t="s">
        <v>163</v>
      </c>
      <c r="H164" s="176">
        <v>9.1999999999999993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83</v>
      </c>
      <c r="AY164" s="18" t="s">
        <v>135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81</v>
      </c>
      <c r="BK164" s="185">
        <f>ROUND(I164*H164,2)</f>
        <v>0</v>
      </c>
      <c r="BL164" s="18" t="s">
        <v>141</v>
      </c>
      <c r="BM164" s="184" t="s">
        <v>518</v>
      </c>
    </row>
    <row r="165" s="13" customFormat="1">
      <c r="A165" s="13"/>
      <c r="B165" s="186"/>
      <c r="C165" s="13"/>
      <c r="D165" s="187" t="s">
        <v>150</v>
      </c>
      <c r="E165" s="188" t="s">
        <v>1</v>
      </c>
      <c r="F165" s="189" t="s">
        <v>169</v>
      </c>
      <c r="G165" s="13"/>
      <c r="H165" s="188" t="s">
        <v>1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150</v>
      </c>
      <c r="AU165" s="188" t="s">
        <v>83</v>
      </c>
      <c r="AV165" s="13" t="s">
        <v>81</v>
      </c>
      <c r="AW165" s="13" t="s">
        <v>30</v>
      </c>
      <c r="AX165" s="13" t="s">
        <v>73</v>
      </c>
      <c r="AY165" s="188" t="s">
        <v>135</v>
      </c>
    </row>
    <row r="166" s="14" customFormat="1">
      <c r="A166" s="14"/>
      <c r="B166" s="194"/>
      <c r="C166" s="14"/>
      <c r="D166" s="187" t="s">
        <v>150</v>
      </c>
      <c r="E166" s="195" t="s">
        <v>1</v>
      </c>
      <c r="F166" s="196" t="s">
        <v>519</v>
      </c>
      <c r="G166" s="14"/>
      <c r="H166" s="197">
        <v>9.1999999999999993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150</v>
      </c>
      <c r="AU166" s="195" t="s">
        <v>83</v>
      </c>
      <c r="AV166" s="14" t="s">
        <v>83</v>
      </c>
      <c r="AW166" s="14" t="s">
        <v>30</v>
      </c>
      <c r="AX166" s="14" t="s">
        <v>73</v>
      </c>
      <c r="AY166" s="195" t="s">
        <v>135</v>
      </c>
    </row>
    <row r="167" s="15" customFormat="1">
      <c r="A167" s="15"/>
      <c r="B167" s="202"/>
      <c r="C167" s="15"/>
      <c r="D167" s="187" t="s">
        <v>150</v>
      </c>
      <c r="E167" s="203" t="s">
        <v>1</v>
      </c>
      <c r="F167" s="204" t="s">
        <v>155</v>
      </c>
      <c r="G167" s="15"/>
      <c r="H167" s="205">
        <v>9.1999999999999993</v>
      </c>
      <c r="I167" s="206"/>
      <c r="J167" s="15"/>
      <c r="K167" s="15"/>
      <c r="L167" s="202"/>
      <c r="M167" s="207"/>
      <c r="N167" s="208"/>
      <c r="O167" s="208"/>
      <c r="P167" s="208"/>
      <c r="Q167" s="208"/>
      <c r="R167" s="208"/>
      <c r="S167" s="208"/>
      <c r="T167" s="20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3" t="s">
        <v>150</v>
      </c>
      <c r="AU167" s="203" t="s">
        <v>83</v>
      </c>
      <c r="AV167" s="15" t="s">
        <v>141</v>
      </c>
      <c r="AW167" s="15" t="s">
        <v>30</v>
      </c>
      <c r="AX167" s="15" t="s">
        <v>81</v>
      </c>
      <c r="AY167" s="203" t="s">
        <v>135</v>
      </c>
    </row>
    <row r="168" s="2" customFormat="1" ht="24.15" customHeight="1">
      <c r="A168" s="37"/>
      <c r="B168" s="171"/>
      <c r="C168" s="172" t="s">
        <v>208</v>
      </c>
      <c r="D168" s="172" t="s">
        <v>137</v>
      </c>
      <c r="E168" s="173" t="s">
        <v>209</v>
      </c>
      <c r="F168" s="174" t="s">
        <v>210</v>
      </c>
      <c r="G168" s="175" t="s">
        <v>140</v>
      </c>
      <c r="H168" s="176">
        <v>194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141</v>
      </c>
      <c r="AT168" s="184" t="s">
        <v>137</v>
      </c>
      <c r="AU168" s="184" t="s">
        <v>83</v>
      </c>
      <c r="AY168" s="18" t="s">
        <v>135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81</v>
      </c>
      <c r="BK168" s="185">
        <f>ROUND(I168*H168,2)</f>
        <v>0</v>
      </c>
      <c r="BL168" s="18" t="s">
        <v>141</v>
      </c>
      <c r="BM168" s="184" t="s">
        <v>520</v>
      </c>
    </row>
    <row r="169" s="12" customFormat="1" ht="22.8" customHeight="1">
      <c r="A169" s="12"/>
      <c r="B169" s="158"/>
      <c r="C169" s="12"/>
      <c r="D169" s="159" t="s">
        <v>72</v>
      </c>
      <c r="E169" s="169" t="s">
        <v>521</v>
      </c>
      <c r="F169" s="169" t="s">
        <v>522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SUM(P170:P174)</f>
        <v>0</v>
      </c>
      <c r="Q169" s="164"/>
      <c r="R169" s="165">
        <f>SUM(R170:R174)</f>
        <v>10.800000000000001</v>
      </c>
      <c r="S169" s="164"/>
      <c r="T169" s="166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81</v>
      </c>
      <c r="AT169" s="167" t="s">
        <v>72</v>
      </c>
      <c r="AU169" s="167" t="s">
        <v>81</v>
      </c>
      <c r="AY169" s="159" t="s">
        <v>135</v>
      </c>
      <c r="BK169" s="168">
        <f>SUM(BK170:BK174)</f>
        <v>0</v>
      </c>
    </row>
    <row r="170" s="2" customFormat="1" ht="24.15" customHeight="1">
      <c r="A170" s="37"/>
      <c r="B170" s="171"/>
      <c r="C170" s="172" t="s">
        <v>213</v>
      </c>
      <c r="D170" s="172" t="s">
        <v>137</v>
      </c>
      <c r="E170" s="173" t="s">
        <v>523</v>
      </c>
      <c r="F170" s="174" t="s">
        <v>524</v>
      </c>
      <c r="G170" s="175" t="s">
        <v>140</v>
      </c>
      <c r="H170" s="176">
        <v>56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83</v>
      </c>
      <c r="AY170" s="18" t="s">
        <v>135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141</v>
      </c>
      <c r="BM170" s="184" t="s">
        <v>525</v>
      </c>
    </row>
    <row r="171" s="2" customFormat="1" ht="24.15" customHeight="1">
      <c r="A171" s="37"/>
      <c r="B171" s="171"/>
      <c r="C171" s="172" t="s">
        <v>8</v>
      </c>
      <c r="D171" s="172" t="s">
        <v>137</v>
      </c>
      <c r="E171" s="173" t="s">
        <v>526</v>
      </c>
      <c r="F171" s="174" t="s">
        <v>527</v>
      </c>
      <c r="G171" s="175" t="s">
        <v>140</v>
      </c>
      <c r="H171" s="176">
        <v>56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38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141</v>
      </c>
      <c r="AT171" s="184" t="s">
        <v>137</v>
      </c>
      <c r="AU171" s="184" t="s">
        <v>83</v>
      </c>
      <c r="AY171" s="18" t="s">
        <v>135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81</v>
      </c>
      <c r="BK171" s="185">
        <f>ROUND(I171*H171,2)</f>
        <v>0</v>
      </c>
      <c r="BL171" s="18" t="s">
        <v>141</v>
      </c>
      <c r="BM171" s="184" t="s">
        <v>528</v>
      </c>
    </row>
    <row r="172" s="2" customFormat="1" ht="14.4" customHeight="1">
      <c r="A172" s="37"/>
      <c r="B172" s="171"/>
      <c r="C172" s="210" t="s">
        <v>224</v>
      </c>
      <c r="D172" s="210" t="s">
        <v>237</v>
      </c>
      <c r="E172" s="211" t="s">
        <v>529</v>
      </c>
      <c r="F172" s="212" t="s">
        <v>530</v>
      </c>
      <c r="G172" s="213" t="s">
        <v>198</v>
      </c>
      <c r="H172" s="214">
        <v>10.800000000000001</v>
      </c>
      <c r="I172" s="215"/>
      <c r="J172" s="216">
        <f>ROUND(I172*H172,2)</f>
        <v>0</v>
      </c>
      <c r="K172" s="217"/>
      <c r="L172" s="218"/>
      <c r="M172" s="219" t="s">
        <v>1</v>
      </c>
      <c r="N172" s="220" t="s">
        <v>38</v>
      </c>
      <c r="O172" s="76"/>
      <c r="P172" s="182">
        <f>O172*H172</f>
        <v>0</v>
      </c>
      <c r="Q172" s="182">
        <v>1</v>
      </c>
      <c r="R172" s="182">
        <f>Q172*H172</f>
        <v>10.800000000000001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176</v>
      </c>
      <c r="AT172" s="184" t="s">
        <v>237</v>
      </c>
      <c r="AU172" s="184" t="s">
        <v>83</v>
      </c>
      <c r="AY172" s="18" t="s">
        <v>135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81</v>
      </c>
      <c r="BK172" s="185">
        <f>ROUND(I172*H172,2)</f>
        <v>0</v>
      </c>
      <c r="BL172" s="18" t="s">
        <v>141</v>
      </c>
      <c r="BM172" s="184" t="s">
        <v>531</v>
      </c>
    </row>
    <row r="173" s="14" customFormat="1">
      <c r="A173" s="14"/>
      <c r="B173" s="194"/>
      <c r="C173" s="14"/>
      <c r="D173" s="187" t="s">
        <v>150</v>
      </c>
      <c r="E173" s="195" t="s">
        <v>1</v>
      </c>
      <c r="F173" s="196" t="s">
        <v>532</v>
      </c>
      <c r="G173" s="14"/>
      <c r="H173" s="197">
        <v>10.800000000000001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150</v>
      </c>
      <c r="AU173" s="195" t="s">
        <v>83</v>
      </c>
      <c r="AV173" s="14" t="s">
        <v>83</v>
      </c>
      <c r="AW173" s="14" t="s">
        <v>30</v>
      </c>
      <c r="AX173" s="14" t="s">
        <v>81</v>
      </c>
      <c r="AY173" s="195" t="s">
        <v>135</v>
      </c>
    </row>
    <row r="174" s="2" customFormat="1" ht="24.15" customHeight="1">
      <c r="A174" s="37"/>
      <c r="B174" s="171"/>
      <c r="C174" s="172" t="s">
        <v>228</v>
      </c>
      <c r="D174" s="172" t="s">
        <v>137</v>
      </c>
      <c r="E174" s="173" t="s">
        <v>533</v>
      </c>
      <c r="F174" s="174" t="s">
        <v>534</v>
      </c>
      <c r="G174" s="175" t="s">
        <v>140</v>
      </c>
      <c r="H174" s="176">
        <v>56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38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141</v>
      </c>
      <c r="AT174" s="184" t="s">
        <v>137</v>
      </c>
      <c r="AU174" s="184" t="s">
        <v>83</v>
      </c>
      <c r="AY174" s="18" t="s">
        <v>135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81</v>
      </c>
      <c r="BK174" s="185">
        <f>ROUND(I174*H174,2)</f>
        <v>0</v>
      </c>
      <c r="BL174" s="18" t="s">
        <v>141</v>
      </c>
      <c r="BM174" s="184" t="s">
        <v>535</v>
      </c>
    </row>
    <row r="175" s="12" customFormat="1" ht="22.8" customHeight="1">
      <c r="A175" s="12"/>
      <c r="B175" s="158"/>
      <c r="C175" s="12"/>
      <c r="D175" s="159" t="s">
        <v>72</v>
      </c>
      <c r="E175" s="169" t="s">
        <v>160</v>
      </c>
      <c r="F175" s="169" t="s">
        <v>212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P176</f>
        <v>0</v>
      </c>
      <c r="Q175" s="164"/>
      <c r="R175" s="165">
        <f>R176</f>
        <v>0</v>
      </c>
      <c r="S175" s="164"/>
      <c r="T175" s="166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81</v>
      </c>
      <c r="AT175" s="167" t="s">
        <v>72</v>
      </c>
      <c r="AU175" s="167" t="s">
        <v>81</v>
      </c>
      <c r="AY175" s="159" t="s">
        <v>135</v>
      </c>
      <c r="BK175" s="168">
        <f>BK176</f>
        <v>0</v>
      </c>
    </row>
    <row r="176" s="2" customFormat="1" ht="14.4" customHeight="1">
      <c r="A176" s="37"/>
      <c r="B176" s="171"/>
      <c r="C176" s="172" t="s">
        <v>232</v>
      </c>
      <c r="D176" s="172" t="s">
        <v>137</v>
      </c>
      <c r="E176" s="173" t="s">
        <v>214</v>
      </c>
      <c r="F176" s="174" t="s">
        <v>215</v>
      </c>
      <c r="G176" s="175" t="s">
        <v>163</v>
      </c>
      <c r="H176" s="176">
        <v>16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38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141</v>
      </c>
      <c r="AT176" s="184" t="s">
        <v>137</v>
      </c>
      <c r="AU176" s="184" t="s">
        <v>83</v>
      </c>
      <c r="AY176" s="18" t="s">
        <v>135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81</v>
      </c>
      <c r="BK176" s="185">
        <f>ROUND(I176*H176,2)</f>
        <v>0</v>
      </c>
      <c r="BL176" s="18" t="s">
        <v>141</v>
      </c>
      <c r="BM176" s="184" t="s">
        <v>536</v>
      </c>
    </row>
    <row r="177" s="12" customFormat="1" ht="22.8" customHeight="1">
      <c r="A177" s="12"/>
      <c r="B177" s="158"/>
      <c r="C177" s="12"/>
      <c r="D177" s="159" t="s">
        <v>72</v>
      </c>
      <c r="E177" s="169" t="s">
        <v>222</v>
      </c>
      <c r="F177" s="169" t="s">
        <v>223</v>
      </c>
      <c r="G177" s="12"/>
      <c r="H177" s="12"/>
      <c r="I177" s="161"/>
      <c r="J177" s="170">
        <f>BK177</f>
        <v>0</v>
      </c>
      <c r="K177" s="12"/>
      <c r="L177" s="158"/>
      <c r="M177" s="163"/>
      <c r="N177" s="164"/>
      <c r="O177" s="164"/>
      <c r="P177" s="165">
        <f>SUM(P178:P186)</f>
        <v>0</v>
      </c>
      <c r="Q177" s="164"/>
      <c r="R177" s="165">
        <f>SUM(R178:R186)</f>
        <v>17.833680000000001</v>
      </c>
      <c r="S177" s="164"/>
      <c r="T177" s="166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9" t="s">
        <v>81</v>
      </c>
      <c r="AT177" s="167" t="s">
        <v>72</v>
      </c>
      <c r="AU177" s="167" t="s">
        <v>81</v>
      </c>
      <c r="AY177" s="159" t="s">
        <v>135</v>
      </c>
      <c r="BK177" s="168">
        <f>SUM(BK178:BK186)</f>
        <v>0</v>
      </c>
    </row>
    <row r="178" s="2" customFormat="1" ht="14.4" customHeight="1">
      <c r="A178" s="37"/>
      <c r="B178" s="171"/>
      <c r="C178" s="172" t="s">
        <v>184</v>
      </c>
      <c r="D178" s="172" t="s">
        <v>137</v>
      </c>
      <c r="E178" s="173" t="s">
        <v>225</v>
      </c>
      <c r="F178" s="174" t="s">
        <v>226</v>
      </c>
      <c r="G178" s="175" t="s">
        <v>140</v>
      </c>
      <c r="H178" s="176">
        <v>68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141</v>
      </c>
      <c r="AT178" s="184" t="s">
        <v>137</v>
      </c>
      <c r="AU178" s="184" t="s">
        <v>83</v>
      </c>
      <c r="AY178" s="18" t="s">
        <v>135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141</v>
      </c>
      <c r="BM178" s="184" t="s">
        <v>537</v>
      </c>
    </row>
    <row r="179" s="2" customFormat="1" ht="24.15" customHeight="1">
      <c r="A179" s="37"/>
      <c r="B179" s="171"/>
      <c r="C179" s="172" t="s">
        <v>242</v>
      </c>
      <c r="D179" s="172" t="s">
        <v>137</v>
      </c>
      <c r="E179" s="173" t="s">
        <v>229</v>
      </c>
      <c r="F179" s="174" t="s">
        <v>230</v>
      </c>
      <c r="G179" s="175" t="s">
        <v>140</v>
      </c>
      <c r="H179" s="176">
        <v>68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141</v>
      </c>
      <c r="AT179" s="184" t="s">
        <v>137</v>
      </c>
      <c r="AU179" s="184" t="s">
        <v>83</v>
      </c>
      <c r="AY179" s="18" t="s">
        <v>135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81</v>
      </c>
      <c r="BK179" s="185">
        <f>ROUND(I179*H179,2)</f>
        <v>0</v>
      </c>
      <c r="BL179" s="18" t="s">
        <v>141</v>
      </c>
      <c r="BM179" s="184" t="s">
        <v>538</v>
      </c>
    </row>
    <row r="180" s="2" customFormat="1" ht="24.15" customHeight="1">
      <c r="A180" s="37"/>
      <c r="B180" s="171"/>
      <c r="C180" s="172" t="s">
        <v>7</v>
      </c>
      <c r="D180" s="172" t="s">
        <v>137</v>
      </c>
      <c r="E180" s="173" t="s">
        <v>539</v>
      </c>
      <c r="F180" s="174" t="s">
        <v>540</v>
      </c>
      <c r="G180" s="175" t="s">
        <v>140</v>
      </c>
      <c r="H180" s="176">
        <v>68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0.10362</v>
      </c>
      <c r="R180" s="182">
        <f>Q180*H180</f>
        <v>7.0461600000000004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141</v>
      </c>
      <c r="AT180" s="184" t="s">
        <v>137</v>
      </c>
      <c r="AU180" s="184" t="s">
        <v>83</v>
      </c>
      <c r="AY180" s="18" t="s">
        <v>135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81</v>
      </c>
      <c r="BK180" s="185">
        <f>ROUND(I180*H180,2)</f>
        <v>0</v>
      </c>
      <c r="BL180" s="18" t="s">
        <v>141</v>
      </c>
      <c r="BM180" s="184" t="s">
        <v>541</v>
      </c>
    </row>
    <row r="181" s="2" customFormat="1" ht="14.4" customHeight="1">
      <c r="A181" s="37"/>
      <c r="B181" s="171"/>
      <c r="C181" s="210" t="s">
        <v>253</v>
      </c>
      <c r="D181" s="210" t="s">
        <v>237</v>
      </c>
      <c r="E181" s="211" t="s">
        <v>238</v>
      </c>
      <c r="F181" s="212" t="s">
        <v>239</v>
      </c>
      <c r="G181" s="213" t="s">
        <v>140</v>
      </c>
      <c r="H181" s="214">
        <v>2.04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38</v>
      </c>
      <c r="O181" s="76"/>
      <c r="P181" s="182">
        <f>O181*H181</f>
        <v>0</v>
      </c>
      <c r="Q181" s="182">
        <v>0.152</v>
      </c>
      <c r="R181" s="182">
        <f>Q181*H181</f>
        <v>0.31008000000000002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176</v>
      </c>
      <c r="AT181" s="184" t="s">
        <v>237</v>
      </c>
      <c r="AU181" s="184" t="s">
        <v>83</v>
      </c>
      <c r="AY181" s="18" t="s">
        <v>135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81</v>
      </c>
      <c r="BK181" s="185">
        <f>ROUND(I181*H181,2)</f>
        <v>0</v>
      </c>
      <c r="BL181" s="18" t="s">
        <v>141</v>
      </c>
      <c r="BM181" s="184" t="s">
        <v>542</v>
      </c>
    </row>
    <row r="182" s="14" customFormat="1">
      <c r="A182" s="14"/>
      <c r="B182" s="194"/>
      <c r="C182" s="14"/>
      <c r="D182" s="187" t="s">
        <v>150</v>
      </c>
      <c r="E182" s="195" t="s">
        <v>1</v>
      </c>
      <c r="F182" s="196" t="s">
        <v>453</v>
      </c>
      <c r="G182" s="14"/>
      <c r="H182" s="197">
        <v>2.04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150</v>
      </c>
      <c r="AU182" s="195" t="s">
        <v>83</v>
      </c>
      <c r="AV182" s="14" t="s">
        <v>83</v>
      </c>
      <c r="AW182" s="14" t="s">
        <v>30</v>
      </c>
      <c r="AX182" s="14" t="s">
        <v>81</v>
      </c>
      <c r="AY182" s="195" t="s">
        <v>135</v>
      </c>
    </row>
    <row r="183" s="2" customFormat="1" ht="14.4" customHeight="1">
      <c r="A183" s="37"/>
      <c r="B183" s="171"/>
      <c r="C183" s="210" t="s">
        <v>255</v>
      </c>
      <c r="D183" s="210" t="s">
        <v>237</v>
      </c>
      <c r="E183" s="211" t="s">
        <v>243</v>
      </c>
      <c r="F183" s="212" t="s">
        <v>244</v>
      </c>
      <c r="G183" s="213" t="s">
        <v>140</v>
      </c>
      <c r="H183" s="214">
        <v>57.119999999999997</v>
      </c>
      <c r="I183" s="215"/>
      <c r="J183" s="216">
        <f>ROUND(I183*H183,2)</f>
        <v>0</v>
      </c>
      <c r="K183" s="217"/>
      <c r="L183" s="218"/>
      <c r="M183" s="219" t="s">
        <v>1</v>
      </c>
      <c r="N183" s="220" t="s">
        <v>38</v>
      </c>
      <c r="O183" s="76"/>
      <c r="P183" s="182">
        <f>O183*H183</f>
        <v>0</v>
      </c>
      <c r="Q183" s="182">
        <v>0.152</v>
      </c>
      <c r="R183" s="182">
        <f>Q183*H183</f>
        <v>8.6822400000000002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176</v>
      </c>
      <c r="AT183" s="184" t="s">
        <v>237</v>
      </c>
      <c r="AU183" s="184" t="s">
        <v>83</v>
      </c>
      <c r="AY183" s="18" t="s">
        <v>135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141</v>
      </c>
      <c r="BM183" s="184" t="s">
        <v>543</v>
      </c>
    </row>
    <row r="184" s="14" customFormat="1">
      <c r="A184" s="14"/>
      <c r="B184" s="194"/>
      <c r="C184" s="14"/>
      <c r="D184" s="187" t="s">
        <v>150</v>
      </c>
      <c r="E184" s="195" t="s">
        <v>1</v>
      </c>
      <c r="F184" s="196" t="s">
        <v>544</v>
      </c>
      <c r="G184" s="14"/>
      <c r="H184" s="197">
        <v>57.119999999999997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150</v>
      </c>
      <c r="AU184" s="195" t="s">
        <v>83</v>
      </c>
      <c r="AV184" s="14" t="s">
        <v>83</v>
      </c>
      <c r="AW184" s="14" t="s">
        <v>30</v>
      </c>
      <c r="AX184" s="14" t="s">
        <v>81</v>
      </c>
      <c r="AY184" s="195" t="s">
        <v>135</v>
      </c>
    </row>
    <row r="185" s="2" customFormat="1" ht="14.4" customHeight="1">
      <c r="A185" s="37"/>
      <c r="B185" s="171"/>
      <c r="C185" s="210" t="s">
        <v>259</v>
      </c>
      <c r="D185" s="210" t="s">
        <v>237</v>
      </c>
      <c r="E185" s="211" t="s">
        <v>247</v>
      </c>
      <c r="F185" s="212" t="s">
        <v>248</v>
      </c>
      <c r="G185" s="213" t="s">
        <v>140</v>
      </c>
      <c r="H185" s="214">
        <v>10.199999999999999</v>
      </c>
      <c r="I185" s="215"/>
      <c r="J185" s="216">
        <f>ROUND(I185*H185,2)</f>
        <v>0</v>
      </c>
      <c r="K185" s="217"/>
      <c r="L185" s="218"/>
      <c r="M185" s="219" t="s">
        <v>1</v>
      </c>
      <c r="N185" s="220" t="s">
        <v>38</v>
      </c>
      <c r="O185" s="76"/>
      <c r="P185" s="182">
        <f>O185*H185</f>
        <v>0</v>
      </c>
      <c r="Q185" s="182">
        <v>0.17599999999999999</v>
      </c>
      <c r="R185" s="182">
        <f>Q185*H185</f>
        <v>1.7951999999999997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176</v>
      </c>
      <c r="AT185" s="184" t="s">
        <v>237</v>
      </c>
      <c r="AU185" s="184" t="s">
        <v>83</v>
      </c>
      <c r="AY185" s="18" t="s">
        <v>135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81</v>
      </c>
      <c r="BK185" s="185">
        <f>ROUND(I185*H185,2)</f>
        <v>0</v>
      </c>
      <c r="BL185" s="18" t="s">
        <v>141</v>
      </c>
      <c r="BM185" s="184" t="s">
        <v>545</v>
      </c>
    </row>
    <row r="186" s="14" customFormat="1">
      <c r="A186" s="14"/>
      <c r="B186" s="194"/>
      <c r="C186" s="14"/>
      <c r="D186" s="187" t="s">
        <v>150</v>
      </c>
      <c r="E186" s="195" t="s">
        <v>1</v>
      </c>
      <c r="F186" s="196" t="s">
        <v>546</v>
      </c>
      <c r="G186" s="14"/>
      <c r="H186" s="197">
        <v>10.199999999999999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150</v>
      </c>
      <c r="AU186" s="195" t="s">
        <v>83</v>
      </c>
      <c r="AV186" s="14" t="s">
        <v>83</v>
      </c>
      <c r="AW186" s="14" t="s">
        <v>30</v>
      </c>
      <c r="AX186" s="14" t="s">
        <v>81</v>
      </c>
      <c r="AY186" s="195" t="s">
        <v>135</v>
      </c>
    </row>
    <row r="187" s="12" customFormat="1" ht="22.8" customHeight="1">
      <c r="A187" s="12"/>
      <c r="B187" s="158"/>
      <c r="C187" s="12"/>
      <c r="D187" s="159" t="s">
        <v>72</v>
      </c>
      <c r="E187" s="169" t="s">
        <v>251</v>
      </c>
      <c r="F187" s="169" t="s">
        <v>252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SUM(P188:P191)</f>
        <v>0</v>
      </c>
      <c r="Q187" s="164"/>
      <c r="R187" s="165">
        <f>SUM(R188:R191)</f>
        <v>25.138260000000002</v>
      </c>
      <c r="S187" s="164"/>
      <c r="T187" s="166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81</v>
      </c>
      <c r="AT187" s="167" t="s">
        <v>72</v>
      </c>
      <c r="AU187" s="167" t="s">
        <v>81</v>
      </c>
      <c r="AY187" s="159" t="s">
        <v>135</v>
      </c>
      <c r="BK187" s="168">
        <f>SUM(BK188:BK191)</f>
        <v>0</v>
      </c>
    </row>
    <row r="188" s="2" customFormat="1" ht="14.4" customHeight="1">
      <c r="A188" s="37"/>
      <c r="B188" s="171"/>
      <c r="C188" s="172" t="s">
        <v>265</v>
      </c>
      <c r="D188" s="172" t="s">
        <v>137</v>
      </c>
      <c r="E188" s="173" t="s">
        <v>225</v>
      </c>
      <c r="F188" s="174" t="s">
        <v>226</v>
      </c>
      <c r="G188" s="175" t="s">
        <v>140</v>
      </c>
      <c r="H188" s="176">
        <v>126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38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141</v>
      </c>
      <c r="AT188" s="184" t="s">
        <v>137</v>
      </c>
      <c r="AU188" s="184" t="s">
        <v>83</v>
      </c>
      <c r="AY188" s="18" t="s">
        <v>135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141</v>
      </c>
      <c r="BM188" s="184" t="s">
        <v>547</v>
      </c>
    </row>
    <row r="189" s="2" customFormat="1" ht="24.15" customHeight="1">
      <c r="A189" s="37"/>
      <c r="B189" s="171"/>
      <c r="C189" s="172" t="s">
        <v>274</v>
      </c>
      <c r="D189" s="172" t="s">
        <v>137</v>
      </c>
      <c r="E189" s="173" t="s">
        <v>256</v>
      </c>
      <c r="F189" s="174" t="s">
        <v>257</v>
      </c>
      <c r="G189" s="175" t="s">
        <v>140</v>
      </c>
      <c r="H189" s="176">
        <v>126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38</v>
      </c>
      <c r="O189" s="76"/>
      <c r="P189" s="182">
        <f>O189*H189</f>
        <v>0</v>
      </c>
      <c r="Q189" s="182">
        <v>0.084250000000000005</v>
      </c>
      <c r="R189" s="182">
        <f>Q189*H189</f>
        <v>10.615500000000001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141</v>
      </c>
      <c r="AT189" s="184" t="s">
        <v>137</v>
      </c>
      <c r="AU189" s="184" t="s">
        <v>83</v>
      </c>
      <c r="AY189" s="18" t="s">
        <v>135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81</v>
      </c>
      <c r="BK189" s="185">
        <f>ROUND(I189*H189,2)</f>
        <v>0</v>
      </c>
      <c r="BL189" s="18" t="s">
        <v>141</v>
      </c>
      <c r="BM189" s="184" t="s">
        <v>548</v>
      </c>
    </row>
    <row r="190" s="2" customFormat="1" ht="14.4" customHeight="1">
      <c r="A190" s="37"/>
      <c r="B190" s="171"/>
      <c r="C190" s="210" t="s">
        <v>279</v>
      </c>
      <c r="D190" s="210" t="s">
        <v>237</v>
      </c>
      <c r="E190" s="211" t="s">
        <v>260</v>
      </c>
      <c r="F190" s="212" t="s">
        <v>261</v>
      </c>
      <c r="G190" s="213" t="s">
        <v>140</v>
      </c>
      <c r="H190" s="214">
        <v>128.52000000000001</v>
      </c>
      <c r="I190" s="215"/>
      <c r="J190" s="216">
        <f>ROUND(I190*H190,2)</f>
        <v>0</v>
      </c>
      <c r="K190" s="217"/>
      <c r="L190" s="218"/>
      <c r="M190" s="219" t="s">
        <v>1</v>
      </c>
      <c r="N190" s="220" t="s">
        <v>38</v>
      </c>
      <c r="O190" s="76"/>
      <c r="P190" s="182">
        <f>O190*H190</f>
        <v>0</v>
      </c>
      <c r="Q190" s="182">
        <v>0.113</v>
      </c>
      <c r="R190" s="182">
        <f>Q190*H190</f>
        <v>14.522760000000002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176</v>
      </c>
      <c r="AT190" s="184" t="s">
        <v>237</v>
      </c>
      <c r="AU190" s="184" t="s">
        <v>83</v>
      </c>
      <c r="AY190" s="18" t="s">
        <v>135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141</v>
      </c>
      <c r="BM190" s="184" t="s">
        <v>549</v>
      </c>
    </row>
    <row r="191" s="14" customFormat="1">
      <c r="A191" s="14"/>
      <c r="B191" s="194"/>
      <c r="C191" s="14"/>
      <c r="D191" s="187" t="s">
        <v>150</v>
      </c>
      <c r="E191" s="195" t="s">
        <v>1</v>
      </c>
      <c r="F191" s="196" t="s">
        <v>550</v>
      </c>
      <c r="G191" s="14"/>
      <c r="H191" s="197">
        <v>128.52000000000001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150</v>
      </c>
      <c r="AU191" s="195" t="s">
        <v>83</v>
      </c>
      <c r="AV191" s="14" t="s">
        <v>83</v>
      </c>
      <c r="AW191" s="14" t="s">
        <v>30</v>
      </c>
      <c r="AX191" s="14" t="s">
        <v>81</v>
      </c>
      <c r="AY191" s="195" t="s">
        <v>135</v>
      </c>
    </row>
    <row r="192" s="12" customFormat="1" ht="22.8" customHeight="1">
      <c r="A192" s="12"/>
      <c r="B192" s="158"/>
      <c r="C192" s="12"/>
      <c r="D192" s="159" t="s">
        <v>72</v>
      </c>
      <c r="E192" s="169" t="s">
        <v>176</v>
      </c>
      <c r="F192" s="169" t="s">
        <v>264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SUM(P193:P206)</f>
        <v>0</v>
      </c>
      <c r="Q192" s="164"/>
      <c r="R192" s="165">
        <f>SUM(R193:R206)</f>
        <v>0.941048</v>
      </c>
      <c r="S192" s="164"/>
      <c r="T192" s="166">
        <f>SUM(T193:T206)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81</v>
      </c>
      <c r="AT192" s="167" t="s">
        <v>72</v>
      </c>
      <c r="AU192" s="167" t="s">
        <v>81</v>
      </c>
      <c r="AY192" s="159" t="s">
        <v>135</v>
      </c>
      <c r="BK192" s="168">
        <f>SUM(BK193:BK206)</f>
        <v>0</v>
      </c>
    </row>
    <row r="193" s="2" customFormat="1" ht="24.15" customHeight="1">
      <c r="A193" s="37"/>
      <c r="B193" s="171"/>
      <c r="C193" s="172" t="s">
        <v>283</v>
      </c>
      <c r="D193" s="172" t="s">
        <v>137</v>
      </c>
      <c r="E193" s="173" t="s">
        <v>551</v>
      </c>
      <c r="F193" s="174" t="s">
        <v>552</v>
      </c>
      <c r="G193" s="175" t="s">
        <v>158</v>
      </c>
      <c r="H193" s="176">
        <v>6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38</v>
      </c>
      <c r="O193" s="76"/>
      <c r="P193" s="182">
        <f>O193*H193</f>
        <v>0</v>
      </c>
      <c r="Q193" s="182">
        <v>1.0000000000000001E-05</v>
      </c>
      <c r="R193" s="182">
        <f>Q193*H193</f>
        <v>6.0000000000000008E-05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141</v>
      </c>
      <c r="AT193" s="184" t="s">
        <v>137</v>
      </c>
      <c r="AU193" s="184" t="s">
        <v>83</v>
      </c>
      <c r="AY193" s="18" t="s">
        <v>135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141</v>
      </c>
      <c r="BM193" s="184" t="s">
        <v>553</v>
      </c>
    </row>
    <row r="194" s="13" customFormat="1">
      <c r="A194" s="13"/>
      <c r="B194" s="186"/>
      <c r="C194" s="13"/>
      <c r="D194" s="187" t="s">
        <v>150</v>
      </c>
      <c r="E194" s="188" t="s">
        <v>1</v>
      </c>
      <c r="F194" s="189" t="s">
        <v>554</v>
      </c>
      <c r="G194" s="13"/>
      <c r="H194" s="188" t="s">
        <v>1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150</v>
      </c>
      <c r="AU194" s="188" t="s">
        <v>83</v>
      </c>
      <c r="AV194" s="13" t="s">
        <v>81</v>
      </c>
      <c r="AW194" s="13" t="s">
        <v>30</v>
      </c>
      <c r="AX194" s="13" t="s">
        <v>73</v>
      </c>
      <c r="AY194" s="188" t="s">
        <v>135</v>
      </c>
    </row>
    <row r="195" s="14" customFormat="1">
      <c r="A195" s="14"/>
      <c r="B195" s="194"/>
      <c r="C195" s="14"/>
      <c r="D195" s="187" t="s">
        <v>150</v>
      </c>
      <c r="E195" s="195" t="s">
        <v>1</v>
      </c>
      <c r="F195" s="196" t="s">
        <v>165</v>
      </c>
      <c r="G195" s="14"/>
      <c r="H195" s="197">
        <v>6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150</v>
      </c>
      <c r="AU195" s="195" t="s">
        <v>83</v>
      </c>
      <c r="AV195" s="14" t="s">
        <v>83</v>
      </c>
      <c r="AW195" s="14" t="s">
        <v>30</v>
      </c>
      <c r="AX195" s="14" t="s">
        <v>81</v>
      </c>
      <c r="AY195" s="195" t="s">
        <v>135</v>
      </c>
    </row>
    <row r="196" s="2" customFormat="1" ht="24.15" customHeight="1">
      <c r="A196" s="37"/>
      <c r="B196" s="171"/>
      <c r="C196" s="210" t="s">
        <v>288</v>
      </c>
      <c r="D196" s="210" t="s">
        <v>237</v>
      </c>
      <c r="E196" s="211" t="s">
        <v>555</v>
      </c>
      <c r="F196" s="212" t="s">
        <v>556</v>
      </c>
      <c r="G196" s="213" t="s">
        <v>158</v>
      </c>
      <c r="H196" s="214">
        <v>6.1799999999999997</v>
      </c>
      <c r="I196" s="215"/>
      <c r="J196" s="216">
        <f>ROUND(I196*H196,2)</f>
        <v>0</v>
      </c>
      <c r="K196" s="217"/>
      <c r="L196" s="218"/>
      <c r="M196" s="219" t="s">
        <v>1</v>
      </c>
      <c r="N196" s="220" t="s">
        <v>38</v>
      </c>
      <c r="O196" s="76"/>
      <c r="P196" s="182">
        <f>O196*H196</f>
        <v>0</v>
      </c>
      <c r="Q196" s="182">
        <v>0.0035999999999999999</v>
      </c>
      <c r="R196" s="182">
        <f>Q196*H196</f>
        <v>0.022247999999999997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176</v>
      </c>
      <c r="AT196" s="184" t="s">
        <v>237</v>
      </c>
      <c r="AU196" s="184" t="s">
        <v>83</v>
      </c>
      <c r="AY196" s="18" t="s">
        <v>135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81</v>
      </c>
      <c r="BK196" s="185">
        <f>ROUND(I196*H196,2)</f>
        <v>0</v>
      </c>
      <c r="BL196" s="18" t="s">
        <v>141</v>
      </c>
      <c r="BM196" s="184" t="s">
        <v>557</v>
      </c>
    </row>
    <row r="197" s="14" customFormat="1">
      <c r="A197" s="14"/>
      <c r="B197" s="194"/>
      <c r="C197" s="14"/>
      <c r="D197" s="187" t="s">
        <v>150</v>
      </c>
      <c r="E197" s="195" t="s">
        <v>1</v>
      </c>
      <c r="F197" s="196" t="s">
        <v>558</v>
      </c>
      <c r="G197" s="14"/>
      <c r="H197" s="197">
        <v>6.1799999999999997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150</v>
      </c>
      <c r="AU197" s="195" t="s">
        <v>83</v>
      </c>
      <c r="AV197" s="14" t="s">
        <v>83</v>
      </c>
      <c r="AW197" s="14" t="s">
        <v>30</v>
      </c>
      <c r="AX197" s="14" t="s">
        <v>81</v>
      </c>
      <c r="AY197" s="195" t="s">
        <v>135</v>
      </c>
    </row>
    <row r="198" s="2" customFormat="1" ht="24.15" customHeight="1">
      <c r="A198" s="37"/>
      <c r="B198" s="171"/>
      <c r="C198" s="172" t="s">
        <v>293</v>
      </c>
      <c r="D198" s="172" t="s">
        <v>137</v>
      </c>
      <c r="E198" s="173" t="s">
        <v>559</v>
      </c>
      <c r="F198" s="174" t="s">
        <v>560</v>
      </c>
      <c r="G198" s="175" t="s">
        <v>158</v>
      </c>
      <c r="H198" s="176">
        <v>6</v>
      </c>
      <c r="I198" s="177"/>
      <c r="J198" s="178">
        <f>ROUND(I198*H198,2)</f>
        <v>0</v>
      </c>
      <c r="K198" s="179"/>
      <c r="L198" s="38"/>
      <c r="M198" s="180" t="s">
        <v>1</v>
      </c>
      <c r="N198" s="181" t="s">
        <v>38</v>
      </c>
      <c r="O198" s="76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141</v>
      </c>
      <c r="AT198" s="184" t="s">
        <v>137</v>
      </c>
      <c r="AU198" s="184" t="s">
        <v>83</v>
      </c>
      <c r="AY198" s="18" t="s">
        <v>135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81</v>
      </c>
      <c r="BK198" s="185">
        <f>ROUND(I198*H198,2)</f>
        <v>0</v>
      </c>
      <c r="BL198" s="18" t="s">
        <v>141</v>
      </c>
      <c r="BM198" s="184" t="s">
        <v>561</v>
      </c>
    </row>
    <row r="199" s="2" customFormat="1" ht="24.15" customHeight="1">
      <c r="A199" s="37"/>
      <c r="B199" s="171"/>
      <c r="C199" s="172" t="s">
        <v>298</v>
      </c>
      <c r="D199" s="172" t="s">
        <v>137</v>
      </c>
      <c r="E199" s="173" t="s">
        <v>562</v>
      </c>
      <c r="F199" s="174" t="s">
        <v>563</v>
      </c>
      <c r="G199" s="175" t="s">
        <v>174</v>
      </c>
      <c r="H199" s="176">
        <v>2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38</v>
      </c>
      <c r="O199" s="76"/>
      <c r="P199" s="182">
        <f>O199*H199</f>
        <v>0</v>
      </c>
      <c r="Q199" s="182">
        <v>0.45937</v>
      </c>
      <c r="R199" s="182">
        <f>Q199*H199</f>
        <v>0.91874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141</v>
      </c>
      <c r="AT199" s="184" t="s">
        <v>137</v>
      </c>
      <c r="AU199" s="184" t="s">
        <v>83</v>
      </c>
      <c r="AY199" s="18" t="s">
        <v>135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81</v>
      </c>
      <c r="BK199" s="185">
        <f>ROUND(I199*H199,2)</f>
        <v>0</v>
      </c>
      <c r="BL199" s="18" t="s">
        <v>141</v>
      </c>
      <c r="BM199" s="184" t="s">
        <v>564</v>
      </c>
    </row>
    <row r="200" s="2" customFormat="1" ht="24.15" customHeight="1">
      <c r="A200" s="37"/>
      <c r="B200" s="171"/>
      <c r="C200" s="172" t="s">
        <v>303</v>
      </c>
      <c r="D200" s="172" t="s">
        <v>137</v>
      </c>
      <c r="E200" s="173" t="s">
        <v>266</v>
      </c>
      <c r="F200" s="174" t="s">
        <v>267</v>
      </c>
      <c r="G200" s="175" t="s">
        <v>163</v>
      </c>
      <c r="H200" s="176">
        <v>2.702</v>
      </c>
      <c r="I200" s="177"/>
      <c r="J200" s="178">
        <f>ROUND(I200*H200,2)</f>
        <v>0</v>
      </c>
      <c r="K200" s="179"/>
      <c r="L200" s="38"/>
      <c r="M200" s="180" t="s">
        <v>1</v>
      </c>
      <c r="N200" s="181" t="s">
        <v>38</v>
      </c>
      <c r="O200" s="76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4" t="s">
        <v>141</v>
      </c>
      <c r="AT200" s="184" t="s">
        <v>137</v>
      </c>
      <c r="AU200" s="184" t="s">
        <v>83</v>
      </c>
      <c r="AY200" s="18" t="s">
        <v>135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81</v>
      </c>
      <c r="BK200" s="185">
        <f>ROUND(I200*H200,2)</f>
        <v>0</v>
      </c>
      <c r="BL200" s="18" t="s">
        <v>141</v>
      </c>
      <c r="BM200" s="184" t="s">
        <v>565</v>
      </c>
    </row>
    <row r="201" s="13" customFormat="1">
      <c r="A201" s="13"/>
      <c r="B201" s="186"/>
      <c r="C201" s="13"/>
      <c r="D201" s="187" t="s">
        <v>150</v>
      </c>
      <c r="E201" s="188" t="s">
        <v>1</v>
      </c>
      <c r="F201" s="189" t="s">
        <v>269</v>
      </c>
      <c r="G201" s="13"/>
      <c r="H201" s="188" t="s">
        <v>1</v>
      </c>
      <c r="I201" s="190"/>
      <c r="J201" s="13"/>
      <c r="K201" s="13"/>
      <c r="L201" s="186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150</v>
      </c>
      <c r="AU201" s="188" t="s">
        <v>83</v>
      </c>
      <c r="AV201" s="13" t="s">
        <v>81</v>
      </c>
      <c r="AW201" s="13" t="s">
        <v>30</v>
      </c>
      <c r="AX201" s="13" t="s">
        <v>73</v>
      </c>
      <c r="AY201" s="188" t="s">
        <v>135</v>
      </c>
    </row>
    <row r="202" s="13" customFormat="1">
      <c r="A202" s="13"/>
      <c r="B202" s="186"/>
      <c r="C202" s="13"/>
      <c r="D202" s="187" t="s">
        <v>150</v>
      </c>
      <c r="E202" s="188" t="s">
        <v>1</v>
      </c>
      <c r="F202" s="189" t="s">
        <v>270</v>
      </c>
      <c r="G202" s="13"/>
      <c r="H202" s="188" t="s">
        <v>1</v>
      </c>
      <c r="I202" s="190"/>
      <c r="J202" s="13"/>
      <c r="K202" s="13"/>
      <c r="L202" s="186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150</v>
      </c>
      <c r="AU202" s="188" t="s">
        <v>83</v>
      </c>
      <c r="AV202" s="13" t="s">
        <v>81</v>
      </c>
      <c r="AW202" s="13" t="s">
        <v>30</v>
      </c>
      <c r="AX202" s="13" t="s">
        <v>73</v>
      </c>
      <c r="AY202" s="188" t="s">
        <v>135</v>
      </c>
    </row>
    <row r="203" s="14" customFormat="1">
      <c r="A203" s="14"/>
      <c r="B203" s="194"/>
      <c r="C203" s="14"/>
      <c r="D203" s="187" t="s">
        <v>150</v>
      </c>
      <c r="E203" s="195" t="s">
        <v>1</v>
      </c>
      <c r="F203" s="196" t="s">
        <v>566</v>
      </c>
      <c r="G203" s="14"/>
      <c r="H203" s="197">
        <v>2.702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150</v>
      </c>
      <c r="AU203" s="195" t="s">
        <v>83</v>
      </c>
      <c r="AV203" s="14" t="s">
        <v>83</v>
      </c>
      <c r="AW203" s="14" t="s">
        <v>30</v>
      </c>
      <c r="AX203" s="14" t="s">
        <v>73</v>
      </c>
      <c r="AY203" s="195" t="s">
        <v>135</v>
      </c>
    </row>
    <row r="204" s="15" customFormat="1">
      <c r="A204" s="15"/>
      <c r="B204" s="202"/>
      <c r="C204" s="15"/>
      <c r="D204" s="187" t="s">
        <v>150</v>
      </c>
      <c r="E204" s="203" t="s">
        <v>1</v>
      </c>
      <c r="F204" s="204" t="s">
        <v>155</v>
      </c>
      <c r="G204" s="15"/>
      <c r="H204" s="205">
        <v>2.702</v>
      </c>
      <c r="I204" s="206"/>
      <c r="J204" s="15"/>
      <c r="K204" s="15"/>
      <c r="L204" s="202"/>
      <c r="M204" s="207"/>
      <c r="N204" s="208"/>
      <c r="O204" s="208"/>
      <c r="P204" s="208"/>
      <c r="Q204" s="208"/>
      <c r="R204" s="208"/>
      <c r="S204" s="208"/>
      <c r="T204" s="20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3" t="s">
        <v>150</v>
      </c>
      <c r="AU204" s="203" t="s">
        <v>83</v>
      </c>
      <c r="AV204" s="15" t="s">
        <v>141</v>
      </c>
      <c r="AW204" s="15" t="s">
        <v>30</v>
      </c>
      <c r="AX204" s="15" t="s">
        <v>81</v>
      </c>
      <c r="AY204" s="203" t="s">
        <v>135</v>
      </c>
    </row>
    <row r="205" s="2" customFormat="1" ht="14.4" customHeight="1">
      <c r="A205" s="37"/>
      <c r="B205" s="171"/>
      <c r="C205" s="172" t="s">
        <v>307</v>
      </c>
      <c r="D205" s="172" t="s">
        <v>137</v>
      </c>
      <c r="E205" s="173" t="s">
        <v>464</v>
      </c>
      <c r="F205" s="174" t="s">
        <v>465</v>
      </c>
      <c r="G205" s="175" t="s">
        <v>158</v>
      </c>
      <c r="H205" s="176">
        <v>96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38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141</v>
      </c>
      <c r="AT205" s="184" t="s">
        <v>137</v>
      </c>
      <c r="AU205" s="184" t="s">
        <v>83</v>
      </c>
      <c r="AY205" s="18" t="s">
        <v>135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141</v>
      </c>
      <c r="BM205" s="184" t="s">
        <v>567</v>
      </c>
    </row>
    <row r="206" s="14" customFormat="1">
      <c r="A206" s="14"/>
      <c r="B206" s="194"/>
      <c r="C206" s="14"/>
      <c r="D206" s="187" t="s">
        <v>150</v>
      </c>
      <c r="E206" s="195" t="s">
        <v>1</v>
      </c>
      <c r="F206" s="196" t="s">
        <v>568</v>
      </c>
      <c r="G206" s="14"/>
      <c r="H206" s="197">
        <v>96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150</v>
      </c>
      <c r="AU206" s="195" t="s">
        <v>83</v>
      </c>
      <c r="AV206" s="14" t="s">
        <v>83</v>
      </c>
      <c r="AW206" s="14" t="s">
        <v>30</v>
      </c>
      <c r="AX206" s="14" t="s">
        <v>81</v>
      </c>
      <c r="AY206" s="195" t="s">
        <v>135</v>
      </c>
    </row>
    <row r="207" s="12" customFormat="1" ht="22.8" customHeight="1">
      <c r="A207" s="12"/>
      <c r="B207" s="158"/>
      <c r="C207" s="12"/>
      <c r="D207" s="159" t="s">
        <v>72</v>
      </c>
      <c r="E207" s="169" t="s">
        <v>170</v>
      </c>
      <c r="F207" s="169" t="s">
        <v>278</v>
      </c>
      <c r="G207" s="12"/>
      <c r="H207" s="12"/>
      <c r="I207" s="161"/>
      <c r="J207" s="170">
        <f>BK207</f>
        <v>0</v>
      </c>
      <c r="K207" s="12"/>
      <c r="L207" s="158"/>
      <c r="M207" s="163"/>
      <c r="N207" s="164"/>
      <c r="O207" s="164"/>
      <c r="P207" s="165">
        <f>SUM(P208:P220)</f>
        <v>0</v>
      </c>
      <c r="Q207" s="164"/>
      <c r="R207" s="165">
        <f>SUM(R208:R220)</f>
        <v>53.024771999999999</v>
      </c>
      <c r="S207" s="164"/>
      <c r="T207" s="166">
        <f>SUM(T208:T220)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9" t="s">
        <v>81</v>
      </c>
      <c r="AT207" s="167" t="s">
        <v>72</v>
      </c>
      <c r="AU207" s="167" t="s">
        <v>81</v>
      </c>
      <c r="AY207" s="159" t="s">
        <v>135</v>
      </c>
      <c r="BK207" s="168">
        <f>SUM(BK208:BK220)</f>
        <v>0</v>
      </c>
    </row>
    <row r="208" s="2" customFormat="1" ht="24.15" customHeight="1">
      <c r="A208" s="37"/>
      <c r="B208" s="171"/>
      <c r="C208" s="172" t="s">
        <v>312</v>
      </c>
      <c r="D208" s="172" t="s">
        <v>137</v>
      </c>
      <c r="E208" s="173" t="s">
        <v>304</v>
      </c>
      <c r="F208" s="174" t="s">
        <v>305</v>
      </c>
      <c r="G208" s="175" t="s">
        <v>158</v>
      </c>
      <c r="H208" s="176">
        <v>128</v>
      </c>
      <c r="I208" s="177"/>
      <c r="J208" s="178">
        <f>ROUND(I208*H208,2)</f>
        <v>0</v>
      </c>
      <c r="K208" s="179"/>
      <c r="L208" s="38"/>
      <c r="M208" s="180" t="s">
        <v>1</v>
      </c>
      <c r="N208" s="181" t="s">
        <v>38</v>
      </c>
      <c r="O208" s="76"/>
      <c r="P208" s="182">
        <f>O208*H208</f>
        <v>0</v>
      </c>
      <c r="Q208" s="182">
        <v>0.1295</v>
      </c>
      <c r="R208" s="182">
        <f>Q208*H208</f>
        <v>16.576000000000001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141</v>
      </c>
      <c r="AT208" s="184" t="s">
        <v>137</v>
      </c>
      <c r="AU208" s="184" t="s">
        <v>83</v>
      </c>
      <c r="AY208" s="18" t="s">
        <v>135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81</v>
      </c>
      <c r="BK208" s="185">
        <f>ROUND(I208*H208,2)</f>
        <v>0</v>
      </c>
      <c r="BL208" s="18" t="s">
        <v>141</v>
      </c>
      <c r="BM208" s="184" t="s">
        <v>569</v>
      </c>
    </row>
    <row r="209" s="2" customFormat="1" ht="14.4" customHeight="1">
      <c r="A209" s="37"/>
      <c r="B209" s="171"/>
      <c r="C209" s="210" t="s">
        <v>319</v>
      </c>
      <c r="D209" s="210" t="s">
        <v>237</v>
      </c>
      <c r="E209" s="211" t="s">
        <v>308</v>
      </c>
      <c r="F209" s="212" t="s">
        <v>309</v>
      </c>
      <c r="G209" s="213" t="s">
        <v>158</v>
      </c>
      <c r="H209" s="214">
        <v>129.28</v>
      </c>
      <c r="I209" s="215"/>
      <c r="J209" s="216">
        <f>ROUND(I209*H209,2)</f>
        <v>0</v>
      </c>
      <c r="K209" s="217"/>
      <c r="L209" s="218"/>
      <c r="M209" s="219" t="s">
        <v>1</v>
      </c>
      <c r="N209" s="220" t="s">
        <v>38</v>
      </c>
      <c r="O209" s="76"/>
      <c r="P209" s="182">
        <f>O209*H209</f>
        <v>0</v>
      </c>
      <c r="Q209" s="182">
        <v>0.056120000000000003</v>
      </c>
      <c r="R209" s="182">
        <f>Q209*H209</f>
        <v>7.2551936000000001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176</v>
      </c>
      <c r="AT209" s="184" t="s">
        <v>237</v>
      </c>
      <c r="AU209" s="184" t="s">
        <v>83</v>
      </c>
      <c r="AY209" s="18" t="s">
        <v>135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81</v>
      </c>
      <c r="BK209" s="185">
        <f>ROUND(I209*H209,2)</f>
        <v>0</v>
      </c>
      <c r="BL209" s="18" t="s">
        <v>141</v>
      </c>
      <c r="BM209" s="184" t="s">
        <v>570</v>
      </c>
    </row>
    <row r="210" s="14" customFormat="1">
      <c r="A210" s="14"/>
      <c r="B210" s="194"/>
      <c r="C210" s="14"/>
      <c r="D210" s="187" t="s">
        <v>150</v>
      </c>
      <c r="E210" s="195" t="s">
        <v>1</v>
      </c>
      <c r="F210" s="196" t="s">
        <v>571</v>
      </c>
      <c r="G210" s="14"/>
      <c r="H210" s="197">
        <v>129.28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150</v>
      </c>
      <c r="AU210" s="195" t="s">
        <v>83</v>
      </c>
      <c r="AV210" s="14" t="s">
        <v>83</v>
      </c>
      <c r="AW210" s="14" t="s">
        <v>30</v>
      </c>
      <c r="AX210" s="14" t="s">
        <v>81</v>
      </c>
      <c r="AY210" s="195" t="s">
        <v>135</v>
      </c>
    </row>
    <row r="211" s="2" customFormat="1" ht="24.15" customHeight="1">
      <c r="A211" s="37"/>
      <c r="B211" s="171"/>
      <c r="C211" s="172" t="s">
        <v>325</v>
      </c>
      <c r="D211" s="172" t="s">
        <v>137</v>
      </c>
      <c r="E211" s="173" t="s">
        <v>313</v>
      </c>
      <c r="F211" s="174" t="s">
        <v>314</v>
      </c>
      <c r="G211" s="175" t="s">
        <v>163</v>
      </c>
      <c r="H211" s="176">
        <v>5.7599999999999998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2.2563399999999998</v>
      </c>
      <c r="R211" s="182">
        <f>Q211*H211</f>
        <v>12.996518399999998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141</v>
      </c>
      <c r="AT211" s="184" t="s">
        <v>137</v>
      </c>
      <c r="AU211" s="184" t="s">
        <v>83</v>
      </c>
      <c r="AY211" s="18" t="s">
        <v>135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141</v>
      </c>
      <c r="BM211" s="184" t="s">
        <v>572</v>
      </c>
    </row>
    <row r="212" s="14" customFormat="1">
      <c r="A212" s="14"/>
      <c r="B212" s="194"/>
      <c r="C212" s="14"/>
      <c r="D212" s="187" t="s">
        <v>150</v>
      </c>
      <c r="E212" s="195" t="s">
        <v>1</v>
      </c>
      <c r="F212" s="196" t="s">
        <v>573</v>
      </c>
      <c r="G212" s="14"/>
      <c r="H212" s="197">
        <v>5.7599999999999998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150</v>
      </c>
      <c r="AU212" s="195" t="s">
        <v>83</v>
      </c>
      <c r="AV212" s="14" t="s">
        <v>83</v>
      </c>
      <c r="AW212" s="14" t="s">
        <v>30</v>
      </c>
      <c r="AX212" s="14" t="s">
        <v>73</v>
      </c>
      <c r="AY212" s="195" t="s">
        <v>135</v>
      </c>
    </row>
    <row r="213" s="15" customFormat="1">
      <c r="A213" s="15"/>
      <c r="B213" s="202"/>
      <c r="C213" s="15"/>
      <c r="D213" s="187" t="s">
        <v>150</v>
      </c>
      <c r="E213" s="203" t="s">
        <v>1</v>
      </c>
      <c r="F213" s="204" t="s">
        <v>155</v>
      </c>
      <c r="G213" s="15"/>
      <c r="H213" s="205">
        <v>5.7599999999999998</v>
      </c>
      <c r="I213" s="206"/>
      <c r="J213" s="15"/>
      <c r="K213" s="15"/>
      <c r="L213" s="202"/>
      <c r="M213" s="207"/>
      <c r="N213" s="208"/>
      <c r="O213" s="208"/>
      <c r="P213" s="208"/>
      <c r="Q213" s="208"/>
      <c r="R213" s="208"/>
      <c r="S213" s="208"/>
      <c r="T213" s="20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3" t="s">
        <v>150</v>
      </c>
      <c r="AU213" s="203" t="s">
        <v>83</v>
      </c>
      <c r="AV213" s="15" t="s">
        <v>141</v>
      </c>
      <c r="AW213" s="15" t="s">
        <v>30</v>
      </c>
      <c r="AX213" s="15" t="s">
        <v>81</v>
      </c>
      <c r="AY213" s="203" t="s">
        <v>135</v>
      </c>
    </row>
    <row r="214" s="2" customFormat="1" ht="24.15" customHeight="1">
      <c r="A214" s="37"/>
      <c r="B214" s="171"/>
      <c r="C214" s="172" t="s">
        <v>329</v>
      </c>
      <c r="D214" s="172" t="s">
        <v>137</v>
      </c>
      <c r="E214" s="173" t="s">
        <v>330</v>
      </c>
      <c r="F214" s="174" t="s">
        <v>331</v>
      </c>
      <c r="G214" s="175" t="s">
        <v>158</v>
      </c>
      <c r="H214" s="176">
        <v>48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38</v>
      </c>
      <c r="O214" s="76"/>
      <c r="P214" s="182">
        <f>O214*H214</f>
        <v>0</v>
      </c>
      <c r="Q214" s="182">
        <v>0.13095999999999999</v>
      </c>
      <c r="R214" s="182">
        <f>Q214*H214</f>
        <v>6.2860800000000001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141</v>
      </c>
      <c r="AT214" s="184" t="s">
        <v>137</v>
      </c>
      <c r="AU214" s="184" t="s">
        <v>83</v>
      </c>
      <c r="AY214" s="18" t="s">
        <v>135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81</v>
      </c>
      <c r="BK214" s="185">
        <f>ROUND(I214*H214,2)</f>
        <v>0</v>
      </c>
      <c r="BL214" s="18" t="s">
        <v>141</v>
      </c>
      <c r="BM214" s="184" t="s">
        <v>574</v>
      </c>
    </row>
    <row r="215" s="2" customFormat="1" ht="14.4" customHeight="1">
      <c r="A215" s="37"/>
      <c r="B215" s="171"/>
      <c r="C215" s="210" t="s">
        <v>333</v>
      </c>
      <c r="D215" s="210" t="s">
        <v>237</v>
      </c>
      <c r="E215" s="211" t="s">
        <v>334</v>
      </c>
      <c r="F215" s="212" t="s">
        <v>335</v>
      </c>
      <c r="G215" s="213" t="s">
        <v>174</v>
      </c>
      <c r="H215" s="214">
        <v>48.479999999999997</v>
      </c>
      <c r="I215" s="215"/>
      <c r="J215" s="216">
        <f>ROUND(I215*H215,2)</f>
        <v>0</v>
      </c>
      <c r="K215" s="217"/>
      <c r="L215" s="218"/>
      <c r="M215" s="219" t="s">
        <v>1</v>
      </c>
      <c r="N215" s="220" t="s">
        <v>38</v>
      </c>
      <c r="O215" s="76"/>
      <c r="P215" s="182">
        <f>O215*H215</f>
        <v>0</v>
      </c>
      <c r="Q215" s="182">
        <v>0.068000000000000005</v>
      </c>
      <c r="R215" s="182">
        <f>Q215*H215</f>
        <v>3.29664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176</v>
      </c>
      <c r="AT215" s="184" t="s">
        <v>237</v>
      </c>
      <c r="AU215" s="184" t="s">
        <v>83</v>
      </c>
      <c r="AY215" s="18" t="s">
        <v>135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81</v>
      </c>
      <c r="BK215" s="185">
        <f>ROUND(I215*H215,2)</f>
        <v>0</v>
      </c>
      <c r="BL215" s="18" t="s">
        <v>141</v>
      </c>
      <c r="BM215" s="184" t="s">
        <v>575</v>
      </c>
    </row>
    <row r="216" s="14" customFormat="1">
      <c r="A216" s="14"/>
      <c r="B216" s="194"/>
      <c r="C216" s="14"/>
      <c r="D216" s="187" t="s">
        <v>150</v>
      </c>
      <c r="E216" s="195" t="s">
        <v>1</v>
      </c>
      <c r="F216" s="196" t="s">
        <v>576</v>
      </c>
      <c r="G216" s="14"/>
      <c r="H216" s="197">
        <v>48.479999999999997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150</v>
      </c>
      <c r="AU216" s="195" t="s">
        <v>83</v>
      </c>
      <c r="AV216" s="14" t="s">
        <v>83</v>
      </c>
      <c r="AW216" s="14" t="s">
        <v>30</v>
      </c>
      <c r="AX216" s="14" t="s">
        <v>81</v>
      </c>
      <c r="AY216" s="195" t="s">
        <v>135</v>
      </c>
    </row>
    <row r="217" s="2" customFormat="1" ht="14.4" customHeight="1">
      <c r="A217" s="37"/>
      <c r="B217" s="171"/>
      <c r="C217" s="210" t="s">
        <v>338</v>
      </c>
      <c r="D217" s="210" t="s">
        <v>237</v>
      </c>
      <c r="E217" s="211" t="s">
        <v>339</v>
      </c>
      <c r="F217" s="212" t="s">
        <v>340</v>
      </c>
      <c r="G217" s="213" t="s">
        <v>174</v>
      </c>
      <c r="H217" s="214">
        <v>96.959999999999994</v>
      </c>
      <c r="I217" s="215"/>
      <c r="J217" s="216">
        <f>ROUND(I217*H217,2)</f>
        <v>0</v>
      </c>
      <c r="K217" s="217"/>
      <c r="L217" s="218"/>
      <c r="M217" s="219" t="s">
        <v>1</v>
      </c>
      <c r="N217" s="220" t="s">
        <v>38</v>
      </c>
      <c r="O217" s="76"/>
      <c r="P217" s="182">
        <f>O217*H217</f>
        <v>0</v>
      </c>
      <c r="Q217" s="182">
        <v>0.010999999999999999</v>
      </c>
      <c r="R217" s="182">
        <f>Q217*H217</f>
        <v>1.06656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176</v>
      </c>
      <c r="AT217" s="184" t="s">
        <v>237</v>
      </c>
      <c r="AU217" s="184" t="s">
        <v>83</v>
      </c>
      <c r="AY217" s="18" t="s">
        <v>135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81</v>
      </c>
      <c r="BK217" s="185">
        <f>ROUND(I217*H217,2)</f>
        <v>0</v>
      </c>
      <c r="BL217" s="18" t="s">
        <v>141</v>
      </c>
      <c r="BM217" s="184" t="s">
        <v>577</v>
      </c>
    </row>
    <row r="218" s="14" customFormat="1">
      <c r="A218" s="14"/>
      <c r="B218" s="194"/>
      <c r="C218" s="14"/>
      <c r="D218" s="187" t="s">
        <v>150</v>
      </c>
      <c r="E218" s="195" t="s">
        <v>1</v>
      </c>
      <c r="F218" s="196" t="s">
        <v>578</v>
      </c>
      <c r="G218" s="14"/>
      <c r="H218" s="197">
        <v>96.959999999999994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150</v>
      </c>
      <c r="AU218" s="195" t="s">
        <v>83</v>
      </c>
      <c r="AV218" s="14" t="s">
        <v>83</v>
      </c>
      <c r="AW218" s="14" t="s">
        <v>30</v>
      </c>
      <c r="AX218" s="14" t="s">
        <v>81</v>
      </c>
      <c r="AY218" s="195" t="s">
        <v>135</v>
      </c>
    </row>
    <row r="219" s="2" customFormat="1" ht="24.15" customHeight="1">
      <c r="A219" s="37"/>
      <c r="B219" s="171"/>
      <c r="C219" s="172" t="s">
        <v>423</v>
      </c>
      <c r="D219" s="172" t="s">
        <v>137</v>
      </c>
      <c r="E219" s="173" t="s">
        <v>579</v>
      </c>
      <c r="F219" s="174" t="s">
        <v>580</v>
      </c>
      <c r="G219" s="175" t="s">
        <v>158</v>
      </c>
      <c r="H219" s="176">
        <v>18</v>
      </c>
      <c r="I219" s="177"/>
      <c r="J219" s="178">
        <f>ROUND(I219*H219,2)</f>
        <v>0</v>
      </c>
      <c r="K219" s="179"/>
      <c r="L219" s="38"/>
      <c r="M219" s="180" t="s">
        <v>1</v>
      </c>
      <c r="N219" s="181" t="s">
        <v>38</v>
      </c>
      <c r="O219" s="76"/>
      <c r="P219" s="182">
        <f>O219*H219</f>
        <v>0</v>
      </c>
      <c r="Q219" s="182">
        <v>0.29221000000000003</v>
      </c>
      <c r="R219" s="182">
        <f>Q219*H219</f>
        <v>5.2597800000000001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141</v>
      </c>
      <c r="AT219" s="184" t="s">
        <v>137</v>
      </c>
      <c r="AU219" s="184" t="s">
        <v>83</v>
      </c>
      <c r="AY219" s="18" t="s">
        <v>135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81</v>
      </c>
      <c r="BK219" s="185">
        <f>ROUND(I219*H219,2)</f>
        <v>0</v>
      </c>
      <c r="BL219" s="18" t="s">
        <v>141</v>
      </c>
      <c r="BM219" s="184" t="s">
        <v>581</v>
      </c>
    </row>
    <row r="220" s="2" customFormat="1" ht="49.05" customHeight="1">
      <c r="A220" s="37"/>
      <c r="B220" s="171"/>
      <c r="C220" s="210" t="s">
        <v>582</v>
      </c>
      <c r="D220" s="210" t="s">
        <v>237</v>
      </c>
      <c r="E220" s="211" t="s">
        <v>583</v>
      </c>
      <c r="F220" s="212" t="s">
        <v>584</v>
      </c>
      <c r="G220" s="213" t="s">
        <v>158</v>
      </c>
      <c r="H220" s="214">
        <v>18</v>
      </c>
      <c r="I220" s="215"/>
      <c r="J220" s="216">
        <f>ROUND(I220*H220,2)</f>
        <v>0</v>
      </c>
      <c r="K220" s="217"/>
      <c r="L220" s="218"/>
      <c r="M220" s="219" t="s">
        <v>1</v>
      </c>
      <c r="N220" s="220" t="s">
        <v>38</v>
      </c>
      <c r="O220" s="76"/>
      <c r="P220" s="182">
        <f>O220*H220</f>
        <v>0</v>
      </c>
      <c r="Q220" s="182">
        <v>0.016</v>
      </c>
      <c r="R220" s="182">
        <f>Q220*H220</f>
        <v>0.28800000000000003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176</v>
      </c>
      <c r="AT220" s="184" t="s">
        <v>237</v>
      </c>
      <c r="AU220" s="184" t="s">
        <v>83</v>
      </c>
      <c r="AY220" s="18" t="s">
        <v>135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81</v>
      </c>
      <c r="BK220" s="185">
        <f>ROUND(I220*H220,2)</f>
        <v>0</v>
      </c>
      <c r="BL220" s="18" t="s">
        <v>141</v>
      </c>
      <c r="BM220" s="184" t="s">
        <v>585</v>
      </c>
    </row>
    <row r="221" s="12" customFormat="1" ht="22.8" customHeight="1">
      <c r="A221" s="12"/>
      <c r="B221" s="158"/>
      <c r="C221" s="12"/>
      <c r="D221" s="159" t="s">
        <v>72</v>
      </c>
      <c r="E221" s="169" t="s">
        <v>343</v>
      </c>
      <c r="F221" s="169" t="s">
        <v>344</v>
      </c>
      <c r="G221" s="12"/>
      <c r="H221" s="12"/>
      <c r="I221" s="161"/>
      <c r="J221" s="170">
        <f>BK221</f>
        <v>0</v>
      </c>
      <c r="K221" s="12"/>
      <c r="L221" s="158"/>
      <c r="M221" s="163"/>
      <c r="N221" s="164"/>
      <c r="O221" s="164"/>
      <c r="P221" s="165">
        <f>SUM(P222:P229)</f>
        <v>0</v>
      </c>
      <c r="Q221" s="164"/>
      <c r="R221" s="165">
        <f>SUM(R222:R229)</f>
        <v>0</v>
      </c>
      <c r="S221" s="164"/>
      <c r="T221" s="166">
        <f>SUM(T222:T229)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81</v>
      </c>
      <c r="AT221" s="167" t="s">
        <v>72</v>
      </c>
      <c r="AU221" s="167" t="s">
        <v>81</v>
      </c>
      <c r="AY221" s="159" t="s">
        <v>135</v>
      </c>
      <c r="BK221" s="168">
        <f>SUM(BK222:BK229)</f>
        <v>0</v>
      </c>
    </row>
    <row r="222" s="2" customFormat="1" ht="14.4" customHeight="1">
      <c r="A222" s="37"/>
      <c r="B222" s="171"/>
      <c r="C222" s="172" t="s">
        <v>345</v>
      </c>
      <c r="D222" s="172" t="s">
        <v>137</v>
      </c>
      <c r="E222" s="173" t="s">
        <v>346</v>
      </c>
      <c r="F222" s="174" t="s">
        <v>347</v>
      </c>
      <c r="G222" s="175" t="s">
        <v>198</v>
      </c>
      <c r="H222" s="176">
        <v>152.02000000000001</v>
      </c>
      <c r="I222" s="177"/>
      <c r="J222" s="178">
        <f>ROUND(I222*H222,2)</f>
        <v>0</v>
      </c>
      <c r="K222" s="179"/>
      <c r="L222" s="38"/>
      <c r="M222" s="180" t="s">
        <v>1</v>
      </c>
      <c r="N222" s="181" t="s">
        <v>38</v>
      </c>
      <c r="O222" s="76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141</v>
      </c>
      <c r="AT222" s="184" t="s">
        <v>137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141</v>
      </c>
      <c r="BM222" s="184" t="s">
        <v>586</v>
      </c>
    </row>
    <row r="223" s="2" customFormat="1" ht="24.15" customHeight="1">
      <c r="A223" s="37"/>
      <c r="B223" s="171"/>
      <c r="C223" s="172" t="s">
        <v>349</v>
      </c>
      <c r="D223" s="172" t="s">
        <v>137</v>
      </c>
      <c r="E223" s="173" t="s">
        <v>350</v>
      </c>
      <c r="F223" s="174" t="s">
        <v>351</v>
      </c>
      <c r="G223" s="175" t="s">
        <v>198</v>
      </c>
      <c r="H223" s="176">
        <v>1368.1800000000001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38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141</v>
      </c>
      <c r="AT223" s="184" t="s">
        <v>137</v>
      </c>
      <c r="AU223" s="184" t="s">
        <v>83</v>
      </c>
      <c r="AY223" s="18" t="s">
        <v>135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81</v>
      </c>
      <c r="BK223" s="185">
        <f>ROUND(I223*H223,2)</f>
        <v>0</v>
      </c>
      <c r="BL223" s="18" t="s">
        <v>141</v>
      </c>
      <c r="BM223" s="184" t="s">
        <v>587</v>
      </c>
    </row>
    <row r="224" s="14" customFormat="1">
      <c r="A224" s="14"/>
      <c r="B224" s="194"/>
      <c r="C224" s="14"/>
      <c r="D224" s="187" t="s">
        <v>150</v>
      </c>
      <c r="E224" s="14"/>
      <c r="F224" s="196" t="s">
        <v>588</v>
      </c>
      <c r="G224" s="14"/>
      <c r="H224" s="197">
        <v>1368.1800000000001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150</v>
      </c>
      <c r="AU224" s="195" t="s">
        <v>83</v>
      </c>
      <c r="AV224" s="14" t="s">
        <v>83</v>
      </c>
      <c r="AW224" s="14" t="s">
        <v>3</v>
      </c>
      <c r="AX224" s="14" t="s">
        <v>81</v>
      </c>
      <c r="AY224" s="195" t="s">
        <v>135</v>
      </c>
    </row>
    <row r="225" s="2" customFormat="1" ht="24.15" customHeight="1">
      <c r="A225" s="37"/>
      <c r="B225" s="171"/>
      <c r="C225" s="172" t="s">
        <v>354</v>
      </c>
      <c r="D225" s="172" t="s">
        <v>137</v>
      </c>
      <c r="E225" s="173" t="s">
        <v>355</v>
      </c>
      <c r="F225" s="174" t="s">
        <v>356</v>
      </c>
      <c r="G225" s="175" t="s">
        <v>198</v>
      </c>
      <c r="H225" s="176">
        <v>152.02000000000001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141</v>
      </c>
      <c r="AT225" s="184" t="s">
        <v>137</v>
      </c>
      <c r="AU225" s="184" t="s">
        <v>83</v>
      </c>
      <c r="AY225" s="18" t="s">
        <v>135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141</v>
      </c>
      <c r="BM225" s="184" t="s">
        <v>589</v>
      </c>
    </row>
    <row r="226" s="2" customFormat="1" ht="24.15" customHeight="1">
      <c r="A226" s="37"/>
      <c r="B226" s="171"/>
      <c r="C226" s="172" t="s">
        <v>358</v>
      </c>
      <c r="D226" s="172" t="s">
        <v>137</v>
      </c>
      <c r="E226" s="173" t="s">
        <v>359</v>
      </c>
      <c r="F226" s="174" t="s">
        <v>360</v>
      </c>
      <c r="G226" s="175" t="s">
        <v>198</v>
      </c>
      <c r="H226" s="176">
        <v>95.760000000000005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38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141</v>
      </c>
      <c r="AT226" s="184" t="s">
        <v>137</v>
      </c>
      <c r="AU226" s="184" t="s">
        <v>83</v>
      </c>
      <c r="AY226" s="18" t="s">
        <v>135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81</v>
      </c>
      <c r="BK226" s="185">
        <f>ROUND(I226*H226,2)</f>
        <v>0</v>
      </c>
      <c r="BL226" s="18" t="s">
        <v>141</v>
      </c>
      <c r="BM226" s="184" t="s">
        <v>590</v>
      </c>
    </row>
    <row r="227" s="14" customFormat="1">
      <c r="A227" s="14"/>
      <c r="B227" s="194"/>
      <c r="C227" s="14"/>
      <c r="D227" s="187" t="s">
        <v>150</v>
      </c>
      <c r="E227" s="195" t="s">
        <v>1</v>
      </c>
      <c r="F227" s="196" t="s">
        <v>591</v>
      </c>
      <c r="G227" s="14"/>
      <c r="H227" s="197">
        <v>95.760000000000005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150</v>
      </c>
      <c r="AU227" s="195" t="s">
        <v>83</v>
      </c>
      <c r="AV227" s="14" t="s">
        <v>83</v>
      </c>
      <c r="AW227" s="14" t="s">
        <v>30</v>
      </c>
      <c r="AX227" s="14" t="s">
        <v>81</v>
      </c>
      <c r="AY227" s="195" t="s">
        <v>135</v>
      </c>
    </row>
    <row r="228" s="2" customFormat="1" ht="24.15" customHeight="1">
      <c r="A228" s="37"/>
      <c r="B228" s="171"/>
      <c r="C228" s="172" t="s">
        <v>363</v>
      </c>
      <c r="D228" s="172" t="s">
        <v>137</v>
      </c>
      <c r="E228" s="173" t="s">
        <v>369</v>
      </c>
      <c r="F228" s="174" t="s">
        <v>197</v>
      </c>
      <c r="G228" s="175" t="s">
        <v>198</v>
      </c>
      <c r="H228" s="176">
        <v>56.259999999999998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38</v>
      </c>
      <c r="O228" s="76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141</v>
      </c>
      <c r="AT228" s="184" t="s">
        <v>137</v>
      </c>
      <c r="AU228" s="184" t="s">
        <v>83</v>
      </c>
      <c r="AY228" s="18" t="s">
        <v>135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81</v>
      </c>
      <c r="BK228" s="185">
        <f>ROUND(I228*H228,2)</f>
        <v>0</v>
      </c>
      <c r="BL228" s="18" t="s">
        <v>141</v>
      </c>
      <c r="BM228" s="184" t="s">
        <v>592</v>
      </c>
    </row>
    <row r="229" s="14" customFormat="1">
      <c r="A229" s="14"/>
      <c r="B229" s="194"/>
      <c r="C229" s="14"/>
      <c r="D229" s="187" t="s">
        <v>150</v>
      </c>
      <c r="E229" s="195" t="s">
        <v>1</v>
      </c>
      <c r="F229" s="196" t="s">
        <v>593</v>
      </c>
      <c r="G229" s="14"/>
      <c r="H229" s="197">
        <v>56.259999999999998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150</v>
      </c>
      <c r="AU229" s="195" t="s">
        <v>83</v>
      </c>
      <c r="AV229" s="14" t="s">
        <v>83</v>
      </c>
      <c r="AW229" s="14" t="s">
        <v>30</v>
      </c>
      <c r="AX229" s="14" t="s">
        <v>81</v>
      </c>
      <c r="AY229" s="195" t="s">
        <v>135</v>
      </c>
    </row>
    <row r="230" s="12" customFormat="1" ht="22.8" customHeight="1">
      <c r="A230" s="12"/>
      <c r="B230" s="158"/>
      <c r="C230" s="12"/>
      <c r="D230" s="159" t="s">
        <v>72</v>
      </c>
      <c r="E230" s="169" t="s">
        <v>372</v>
      </c>
      <c r="F230" s="169" t="s">
        <v>373</v>
      </c>
      <c r="G230" s="12"/>
      <c r="H230" s="12"/>
      <c r="I230" s="161"/>
      <c r="J230" s="170">
        <f>BK230</f>
        <v>0</v>
      </c>
      <c r="K230" s="12"/>
      <c r="L230" s="158"/>
      <c r="M230" s="163"/>
      <c r="N230" s="164"/>
      <c r="O230" s="164"/>
      <c r="P230" s="165">
        <f>P231</f>
        <v>0</v>
      </c>
      <c r="Q230" s="164"/>
      <c r="R230" s="165">
        <f>R231</f>
        <v>0</v>
      </c>
      <c r="S230" s="164"/>
      <c r="T230" s="166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9" t="s">
        <v>81</v>
      </c>
      <c r="AT230" s="167" t="s">
        <v>72</v>
      </c>
      <c r="AU230" s="167" t="s">
        <v>81</v>
      </c>
      <c r="AY230" s="159" t="s">
        <v>135</v>
      </c>
      <c r="BK230" s="168">
        <f>BK231</f>
        <v>0</v>
      </c>
    </row>
    <row r="231" s="2" customFormat="1" ht="24.15" customHeight="1">
      <c r="A231" s="37"/>
      <c r="B231" s="171"/>
      <c r="C231" s="172" t="s">
        <v>368</v>
      </c>
      <c r="D231" s="172" t="s">
        <v>137</v>
      </c>
      <c r="E231" s="173" t="s">
        <v>375</v>
      </c>
      <c r="F231" s="174" t="s">
        <v>376</v>
      </c>
      <c r="G231" s="175" t="s">
        <v>198</v>
      </c>
      <c r="H231" s="176">
        <v>107.738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38</v>
      </c>
      <c r="O231" s="76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141</v>
      </c>
      <c r="AT231" s="184" t="s">
        <v>137</v>
      </c>
      <c r="AU231" s="184" t="s">
        <v>83</v>
      </c>
      <c r="AY231" s="18" t="s">
        <v>135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81</v>
      </c>
      <c r="BK231" s="185">
        <f>ROUND(I231*H231,2)</f>
        <v>0</v>
      </c>
      <c r="BL231" s="18" t="s">
        <v>141</v>
      </c>
      <c r="BM231" s="184" t="s">
        <v>594</v>
      </c>
    </row>
    <row r="232" s="12" customFormat="1" ht="25.92" customHeight="1">
      <c r="A232" s="12"/>
      <c r="B232" s="158"/>
      <c r="C232" s="12"/>
      <c r="D232" s="159" t="s">
        <v>72</v>
      </c>
      <c r="E232" s="160" t="s">
        <v>378</v>
      </c>
      <c r="F232" s="160" t="s">
        <v>379</v>
      </c>
      <c r="G232" s="12"/>
      <c r="H232" s="12"/>
      <c r="I232" s="161"/>
      <c r="J232" s="162">
        <f>BK232</f>
        <v>0</v>
      </c>
      <c r="K232" s="12"/>
      <c r="L232" s="158"/>
      <c r="M232" s="163"/>
      <c r="N232" s="164"/>
      <c r="O232" s="164"/>
      <c r="P232" s="165">
        <f>P233</f>
        <v>0</v>
      </c>
      <c r="Q232" s="164"/>
      <c r="R232" s="165">
        <f>R233</f>
        <v>0.032762400000000004</v>
      </c>
      <c r="S232" s="164"/>
      <c r="T232" s="166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9" t="s">
        <v>83</v>
      </c>
      <c r="AT232" s="167" t="s">
        <v>72</v>
      </c>
      <c r="AU232" s="167" t="s">
        <v>73</v>
      </c>
      <c r="AY232" s="159" t="s">
        <v>135</v>
      </c>
      <c r="BK232" s="168">
        <f>BK233</f>
        <v>0</v>
      </c>
    </row>
    <row r="233" s="12" customFormat="1" ht="22.8" customHeight="1">
      <c r="A233" s="12"/>
      <c r="B233" s="158"/>
      <c r="C233" s="12"/>
      <c r="D233" s="159" t="s">
        <v>72</v>
      </c>
      <c r="E233" s="169" t="s">
        <v>380</v>
      </c>
      <c r="F233" s="169" t="s">
        <v>381</v>
      </c>
      <c r="G233" s="12"/>
      <c r="H233" s="12"/>
      <c r="I233" s="161"/>
      <c r="J233" s="170">
        <f>BK233</f>
        <v>0</v>
      </c>
      <c r="K233" s="12"/>
      <c r="L233" s="158"/>
      <c r="M233" s="163"/>
      <c r="N233" s="164"/>
      <c r="O233" s="164"/>
      <c r="P233" s="165">
        <f>SUM(P234:P237)</f>
        <v>0</v>
      </c>
      <c r="Q233" s="164"/>
      <c r="R233" s="165">
        <f>SUM(R234:R237)</f>
        <v>0.032762400000000004</v>
      </c>
      <c r="S233" s="164"/>
      <c r="T233" s="166">
        <f>SUM(T234:T237)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9" t="s">
        <v>83</v>
      </c>
      <c r="AT233" s="167" t="s">
        <v>72</v>
      </c>
      <c r="AU233" s="167" t="s">
        <v>81</v>
      </c>
      <c r="AY233" s="159" t="s">
        <v>135</v>
      </c>
      <c r="BK233" s="168">
        <f>SUM(BK234:BK237)</f>
        <v>0</v>
      </c>
    </row>
    <row r="234" s="2" customFormat="1" ht="24.15" customHeight="1">
      <c r="A234" s="37"/>
      <c r="B234" s="171"/>
      <c r="C234" s="172" t="s">
        <v>374</v>
      </c>
      <c r="D234" s="172" t="s">
        <v>137</v>
      </c>
      <c r="E234" s="173" t="s">
        <v>383</v>
      </c>
      <c r="F234" s="174" t="s">
        <v>384</v>
      </c>
      <c r="G234" s="175" t="s">
        <v>140</v>
      </c>
      <c r="H234" s="176">
        <v>37.026000000000003</v>
      </c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38</v>
      </c>
      <c r="O234" s="76"/>
      <c r="P234" s="182">
        <f>O234*H234</f>
        <v>0</v>
      </c>
      <c r="Q234" s="182">
        <v>0.00040000000000000002</v>
      </c>
      <c r="R234" s="182">
        <f>Q234*H234</f>
        <v>0.014810400000000001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224</v>
      </c>
      <c r="AT234" s="184" t="s">
        <v>137</v>
      </c>
      <c r="AU234" s="184" t="s">
        <v>83</v>
      </c>
      <c r="AY234" s="18" t="s">
        <v>135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81</v>
      </c>
      <c r="BK234" s="185">
        <f>ROUND(I234*H234,2)</f>
        <v>0</v>
      </c>
      <c r="BL234" s="18" t="s">
        <v>224</v>
      </c>
      <c r="BM234" s="184" t="s">
        <v>595</v>
      </c>
    </row>
    <row r="235" s="14" customFormat="1">
      <c r="A235" s="14"/>
      <c r="B235" s="194"/>
      <c r="C235" s="14"/>
      <c r="D235" s="187" t="s">
        <v>150</v>
      </c>
      <c r="E235" s="195" t="s">
        <v>1</v>
      </c>
      <c r="F235" s="196" t="s">
        <v>596</v>
      </c>
      <c r="G235" s="14"/>
      <c r="H235" s="197">
        <v>37.026000000000003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150</v>
      </c>
      <c r="AU235" s="195" t="s">
        <v>83</v>
      </c>
      <c r="AV235" s="14" t="s">
        <v>83</v>
      </c>
      <c r="AW235" s="14" t="s">
        <v>30</v>
      </c>
      <c r="AX235" s="14" t="s">
        <v>81</v>
      </c>
      <c r="AY235" s="195" t="s">
        <v>135</v>
      </c>
    </row>
    <row r="236" s="2" customFormat="1" ht="24.15" customHeight="1">
      <c r="A236" s="37"/>
      <c r="B236" s="171"/>
      <c r="C236" s="172" t="s">
        <v>382</v>
      </c>
      <c r="D236" s="172" t="s">
        <v>137</v>
      </c>
      <c r="E236" s="173" t="s">
        <v>388</v>
      </c>
      <c r="F236" s="174" t="s">
        <v>389</v>
      </c>
      <c r="G236" s="175" t="s">
        <v>158</v>
      </c>
      <c r="H236" s="176">
        <v>112.2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38</v>
      </c>
      <c r="O236" s="76"/>
      <c r="P236" s="182">
        <f>O236*H236</f>
        <v>0</v>
      </c>
      <c r="Q236" s="182">
        <v>0.00016000000000000001</v>
      </c>
      <c r="R236" s="182">
        <f>Q236*H236</f>
        <v>0.017952000000000003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224</v>
      </c>
      <c r="AT236" s="184" t="s">
        <v>137</v>
      </c>
      <c r="AU236" s="184" t="s">
        <v>83</v>
      </c>
      <c r="AY236" s="18" t="s">
        <v>135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81</v>
      </c>
      <c r="BK236" s="185">
        <f>ROUND(I236*H236,2)</f>
        <v>0</v>
      </c>
      <c r="BL236" s="18" t="s">
        <v>224</v>
      </c>
      <c r="BM236" s="184" t="s">
        <v>597</v>
      </c>
    </row>
    <row r="237" s="2" customFormat="1" ht="24.15" customHeight="1">
      <c r="A237" s="37"/>
      <c r="B237" s="171"/>
      <c r="C237" s="172" t="s">
        <v>387</v>
      </c>
      <c r="D237" s="172" t="s">
        <v>137</v>
      </c>
      <c r="E237" s="173" t="s">
        <v>391</v>
      </c>
      <c r="F237" s="174" t="s">
        <v>392</v>
      </c>
      <c r="G237" s="175" t="s">
        <v>198</v>
      </c>
      <c r="H237" s="176">
        <v>0.033000000000000002</v>
      </c>
      <c r="I237" s="177"/>
      <c r="J237" s="178">
        <f>ROUND(I237*H237,2)</f>
        <v>0</v>
      </c>
      <c r="K237" s="179"/>
      <c r="L237" s="38"/>
      <c r="M237" s="180" t="s">
        <v>1</v>
      </c>
      <c r="N237" s="181" t="s">
        <v>38</v>
      </c>
      <c r="O237" s="76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224</v>
      </c>
      <c r="AT237" s="184" t="s">
        <v>137</v>
      </c>
      <c r="AU237" s="184" t="s">
        <v>83</v>
      </c>
      <c r="AY237" s="18" t="s">
        <v>135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81</v>
      </c>
      <c r="BK237" s="185">
        <f>ROUND(I237*H237,2)</f>
        <v>0</v>
      </c>
      <c r="BL237" s="18" t="s">
        <v>224</v>
      </c>
      <c r="BM237" s="184" t="s">
        <v>598</v>
      </c>
    </row>
    <row r="238" s="12" customFormat="1" ht="25.92" customHeight="1">
      <c r="A238" s="12"/>
      <c r="B238" s="158"/>
      <c r="C238" s="12"/>
      <c r="D238" s="159" t="s">
        <v>72</v>
      </c>
      <c r="E238" s="160" t="s">
        <v>394</v>
      </c>
      <c r="F238" s="160" t="s">
        <v>395</v>
      </c>
      <c r="G238" s="12"/>
      <c r="H238" s="12"/>
      <c r="I238" s="161"/>
      <c r="J238" s="162">
        <f>BK238</f>
        <v>0</v>
      </c>
      <c r="K238" s="12"/>
      <c r="L238" s="158"/>
      <c r="M238" s="163"/>
      <c r="N238" s="164"/>
      <c r="O238" s="164"/>
      <c r="P238" s="165">
        <f>P239</f>
        <v>0</v>
      </c>
      <c r="Q238" s="164"/>
      <c r="R238" s="165">
        <f>R239</f>
        <v>0</v>
      </c>
      <c r="S238" s="164"/>
      <c r="T238" s="166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9" t="s">
        <v>160</v>
      </c>
      <c r="AT238" s="167" t="s">
        <v>72</v>
      </c>
      <c r="AU238" s="167" t="s">
        <v>73</v>
      </c>
      <c r="AY238" s="159" t="s">
        <v>135</v>
      </c>
      <c r="BK238" s="168">
        <f>BK239</f>
        <v>0</v>
      </c>
    </row>
    <row r="239" s="12" customFormat="1" ht="22.8" customHeight="1">
      <c r="A239" s="12"/>
      <c r="B239" s="158"/>
      <c r="C239" s="12"/>
      <c r="D239" s="159" t="s">
        <v>72</v>
      </c>
      <c r="E239" s="169" t="s">
        <v>396</v>
      </c>
      <c r="F239" s="169" t="s">
        <v>395</v>
      </c>
      <c r="G239" s="12"/>
      <c r="H239" s="12"/>
      <c r="I239" s="161"/>
      <c r="J239" s="170">
        <f>BK239</f>
        <v>0</v>
      </c>
      <c r="K239" s="12"/>
      <c r="L239" s="158"/>
      <c r="M239" s="163"/>
      <c r="N239" s="164"/>
      <c r="O239" s="164"/>
      <c r="P239" s="165">
        <f>SUM(P240:P246)</f>
        <v>0</v>
      </c>
      <c r="Q239" s="164"/>
      <c r="R239" s="165">
        <f>SUM(R240:R246)</f>
        <v>0</v>
      </c>
      <c r="S239" s="164"/>
      <c r="T239" s="166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9" t="s">
        <v>160</v>
      </c>
      <c r="AT239" s="167" t="s">
        <v>72</v>
      </c>
      <c r="AU239" s="167" t="s">
        <v>81</v>
      </c>
      <c r="AY239" s="159" t="s">
        <v>135</v>
      </c>
      <c r="BK239" s="168">
        <f>SUM(BK240:BK246)</f>
        <v>0</v>
      </c>
    </row>
    <row r="240" s="2" customFormat="1" ht="37.8" customHeight="1">
      <c r="A240" s="37"/>
      <c r="B240" s="171"/>
      <c r="C240" s="172" t="s">
        <v>221</v>
      </c>
      <c r="D240" s="172" t="s">
        <v>137</v>
      </c>
      <c r="E240" s="173" t="s">
        <v>398</v>
      </c>
      <c r="F240" s="174" t="s">
        <v>399</v>
      </c>
      <c r="G240" s="175" t="s">
        <v>400</v>
      </c>
      <c r="H240" s="176">
        <v>1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38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401</v>
      </c>
      <c r="AT240" s="184" t="s">
        <v>137</v>
      </c>
      <c r="AU240" s="184" t="s">
        <v>83</v>
      </c>
      <c r="AY240" s="18" t="s">
        <v>135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81</v>
      </c>
      <c r="BK240" s="185">
        <f>ROUND(I240*H240,2)</f>
        <v>0</v>
      </c>
      <c r="BL240" s="18" t="s">
        <v>401</v>
      </c>
      <c r="BM240" s="184" t="s">
        <v>599</v>
      </c>
    </row>
    <row r="241" s="2" customFormat="1" ht="14.4" customHeight="1">
      <c r="A241" s="37"/>
      <c r="B241" s="171"/>
      <c r="C241" s="172" t="s">
        <v>397</v>
      </c>
      <c r="D241" s="172" t="s">
        <v>137</v>
      </c>
      <c r="E241" s="173" t="s">
        <v>404</v>
      </c>
      <c r="F241" s="174" t="s">
        <v>405</v>
      </c>
      <c r="G241" s="175" t="s">
        <v>400</v>
      </c>
      <c r="H241" s="176">
        <v>1</v>
      </c>
      <c r="I241" s="177"/>
      <c r="J241" s="178">
        <f>ROUND(I241*H241,2)</f>
        <v>0</v>
      </c>
      <c r="K241" s="179"/>
      <c r="L241" s="38"/>
      <c r="M241" s="180" t="s">
        <v>1</v>
      </c>
      <c r="N241" s="181" t="s">
        <v>38</v>
      </c>
      <c r="O241" s="76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4" t="s">
        <v>401</v>
      </c>
      <c r="AT241" s="184" t="s">
        <v>137</v>
      </c>
      <c r="AU241" s="184" t="s">
        <v>83</v>
      </c>
      <c r="AY241" s="18" t="s">
        <v>135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81</v>
      </c>
      <c r="BK241" s="185">
        <f>ROUND(I241*H241,2)</f>
        <v>0</v>
      </c>
      <c r="BL241" s="18" t="s">
        <v>401</v>
      </c>
      <c r="BM241" s="184" t="s">
        <v>600</v>
      </c>
    </row>
    <row r="242" s="2" customFormat="1" ht="24.15" customHeight="1">
      <c r="A242" s="37"/>
      <c r="B242" s="171"/>
      <c r="C242" s="172" t="s">
        <v>403</v>
      </c>
      <c r="D242" s="172" t="s">
        <v>137</v>
      </c>
      <c r="E242" s="173" t="s">
        <v>408</v>
      </c>
      <c r="F242" s="174" t="s">
        <v>409</v>
      </c>
      <c r="G242" s="175" t="s">
        <v>400</v>
      </c>
      <c r="H242" s="176">
        <v>1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38</v>
      </c>
      <c r="O242" s="76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401</v>
      </c>
      <c r="AT242" s="184" t="s">
        <v>137</v>
      </c>
      <c r="AU242" s="184" t="s">
        <v>83</v>
      </c>
      <c r="AY242" s="18" t="s">
        <v>135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81</v>
      </c>
      <c r="BK242" s="185">
        <f>ROUND(I242*H242,2)</f>
        <v>0</v>
      </c>
      <c r="BL242" s="18" t="s">
        <v>401</v>
      </c>
      <c r="BM242" s="184" t="s">
        <v>601</v>
      </c>
    </row>
    <row r="243" s="2" customFormat="1" ht="14.4" customHeight="1">
      <c r="A243" s="37"/>
      <c r="B243" s="171"/>
      <c r="C243" s="172" t="s">
        <v>407</v>
      </c>
      <c r="D243" s="172" t="s">
        <v>137</v>
      </c>
      <c r="E243" s="173" t="s">
        <v>412</v>
      </c>
      <c r="F243" s="174" t="s">
        <v>413</v>
      </c>
      <c r="G243" s="175" t="s">
        <v>400</v>
      </c>
      <c r="H243" s="176">
        <v>1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38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401</v>
      </c>
      <c r="AT243" s="184" t="s">
        <v>137</v>
      </c>
      <c r="AU243" s="184" t="s">
        <v>83</v>
      </c>
      <c r="AY243" s="18" t="s">
        <v>135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81</v>
      </c>
      <c r="BK243" s="185">
        <f>ROUND(I243*H243,2)</f>
        <v>0</v>
      </c>
      <c r="BL243" s="18" t="s">
        <v>401</v>
      </c>
      <c r="BM243" s="184" t="s">
        <v>602</v>
      </c>
    </row>
    <row r="244" s="2" customFormat="1" ht="14.4" customHeight="1">
      <c r="A244" s="37"/>
      <c r="B244" s="171"/>
      <c r="C244" s="172" t="s">
        <v>411</v>
      </c>
      <c r="D244" s="172" t="s">
        <v>137</v>
      </c>
      <c r="E244" s="173" t="s">
        <v>416</v>
      </c>
      <c r="F244" s="174" t="s">
        <v>417</v>
      </c>
      <c r="G244" s="175" t="s">
        <v>400</v>
      </c>
      <c r="H244" s="176">
        <v>1</v>
      </c>
      <c r="I244" s="177"/>
      <c r="J244" s="178">
        <f>ROUND(I244*H244,2)</f>
        <v>0</v>
      </c>
      <c r="K244" s="179"/>
      <c r="L244" s="38"/>
      <c r="M244" s="180" t="s">
        <v>1</v>
      </c>
      <c r="N244" s="181" t="s">
        <v>38</v>
      </c>
      <c r="O244" s="76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401</v>
      </c>
      <c r="AT244" s="184" t="s">
        <v>137</v>
      </c>
      <c r="AU244" s="184" t="s">
        <v>83</v>
      </c>
      <c r="AY244" s="18" t="s">
        <v>135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81</v>
      </c>
      <c r="BK244" s="185">
        <f>ROUND(I244*H244,2)</f>
        <v>0</v>
      </c>
      <c r="BL244" s="18" t="s">
        <v>401</v>
      </c>
      <c r="BM244" s="184" t="s">
        <v>603</v>
      </c>
    </row>
    <row r="245" s="2" customFormat="1" ht="14.4" customHeight="1">
      <c r="A245" s="37"/>
      <c r="B245" s="171"/>
      <c r="C245" s="172" t="s">
        <v>415</v>
      </c>
      <c r="D245" s="172" t="s">
        <v>137</v>
      </c>
      <c r="E245" s="173" t="s">
        <v>420</v>
      </c>
      <c r="F245" s="174" t="s">
        <v>421</v>
      </c>
      <c r="G245" s="175" t="s">
        <v>400</v>
      </c>
      <c r="H245" s="176">
        <v>1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38</v>
      </c>
      <c r="O245" s="7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401</v>
      </c>
      <c r="AT245" s="184" t="s">
        <v>137</v>
      </c>
      <c r="AU245" s="184" t="s">
        <v>83</v>
      </c>
      <c r="AY245" s="18" t="s">
        <v>135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81</v>
      </c>
      <c r="BK245" s="185">
        <f>ROUND(I245*H245,2)</f>
        <v>0</v>
      </c>
      <c r="BL245" s="18" t="s">
        <v>401</v>
      </c>
      <c r="BM245" s="184" t="s">
        <v>604</v>
      </c>
    </row>
    <row r="246" s="2" customFormat="1" ht="14.4" customHeight="1">
      <c r="A246" s="37"/>
      <c r="B246" s="171"/>
      <c r="C246" s="172" t="s">
        <v>419</v>
      </c>
      <c r="D246" s="172" t="s">
        <v>137</v>
      </c>
      <c r="E246" s="173" t="s">
        <v>424</v>
      </c>
      <c r="F246" s="174" t="s">
        <v>425</v>
      </c>
      <c r="G246" s="175" t="s">
        <v>400</v>
      </c>
      <c r="H246" s="176">
        <v>1</v>
      </c>
      <c r="I246" s="177"/>
      <c r="J246" s="178">
        <f>ROUND(I246*H246,2)</f>
        <v>0</v>
      </c>
      <c r="K246" s="179"/>
      <c r="L246" s="38"/>
      <c r="M246" s="221" t="s">
        <v>1</v>
      </c>
      <c r="N246" s="222" t="s">
        <v>38</v>
      </c>
      <c r="O246" s="223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401</v>
      </c>
      <c r="AT246" s="184" t="s">
        <v>137</v>
      </c>
      <c r="AU246" s="184" t="s">
        <v>83</v>
      </c>
      <c r="AY246" s="18" t="s">
        <v>135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81</v>
      </c>
      <c r="BK246" s="185">
        <f>ROUND(I246*H246,2)</f>
        <v>0</v>
      </c>
      <c r="BL246" s="18" t="s">
        <v>401</v>
      </c>
      <c r="BM246" s="184" t="s">
        <v>605</v>
      </c>
    </row>
    <row r="247" s="2" customFormat="1" ht="6.96" customHeight="1">
      <c r="A247" s="37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38"/>
      <c r="M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</row>
  </sheetData>
  <autoFilter ref="C129:K24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ROUND((SUM(BE129:BE228)),  2)</f>
        <v>0</v>
      </c>
      <c r="G33" s="37"/>
      <c r="H33" s="37"/>
      <c r="I33" s="127">
        <v>0.20999999999999999</v>
      </c>
      <c r="J33" s="126">
        <f>ROUND(((SUM(BE129:BE228))*I33),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ROUND((SUM(BF129:BF228)),  2)</f>
        <v>0</v>
      </c>
      <c r="G34" s="37"/>
      <c r="H34" s="37"/>
      <c r="I34" s="127">
        <v>0.14999999999999999</v>
      </c>
      <c r="J34" s="126">
        <f>ROUND(((SUM(BF129:BF228))*I34),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ROUND((SUM(BG129:BG228)),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ROUND((SUM(BH129:BH228)),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ROUND((SUM(BI129:BI228)),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04 - Chodník na ul. 9.května - úsek 1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J130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109</v>
      </c>
      <c r="E99" s="145"/>
      <c r="F99" s="145"/>
      <c r="G99" s="145"/>
      <c r="H99" s="145"/>
      <c r="I99" s="145"/>
      <c r="J99" s="146">
        <f>J166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110</v>
      </c>
      <c r="E100" s="145"/>
      <c r="F100" s="145"/>
      <c r="G100" s="145"/>
      <c r="H100" s="145"/>
      <c r="I100" s="145"/>
      <c r="J100" s="146">
        <f>J167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111</v>
      </c>
      <c r="E101" s="145"/>
      <c r="F101" s="145"/>
      <c r="G101" s="145"/>
      <c r="H101" s="145"/>
      <c r="I101" s="145"/>
      <c r="J101" s="146">
        <f>J177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112</v>
      </c>
      <c r="E102" s="145"/>
      <c r="F102" s="145"/>
      <c r="G102" s="145"/>
      <c r="H102" s="145"/>
      <c r="I102" s="145"/>
      <c r="J102" s="146">
        <f>J182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113</v>
      </c>
      <c r="E103" s="145"/>
      <c r="F103" s="145"/>
      <c r="G103" s="145"/>
      <c r="H103" s="145"/>
      <c r="I103" s="145"/>
      <c r="J103" s="146">
        <f>J191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114</v>
      </c>
      <c r="E104" s="145"/>
      <c r="F104" s="145"/>
      <c r="G104" s="145"/>
      <c r="H104" s="145"/>
      <c r="I104" s="145"/>
      <c r="J104" s="146">
        <f>J203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115</v>
      </c>
      <c r="E105" s="145"/>
      <c r="F105" s="145"/>
      <c r="G105" s="145"/>
      <c r="H105" s="145"/>
      <c r="I105" s="145"/>
      <c r="J105" s="146">
        <f>J212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116</v>
      </c>
      <c r="E106" s="141"/>
      <c r="F106" s="141"/>
      <c r="G106" s="141"/>
      <c r="H106" s="141"/>
      <c r="I106" s="141"/>
      <c r="J106" s="142">
        <f>J214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117</v>
      </c>
      <c r="E107" s="145"/>
      <c r="F107" s="145"/>
      <c r="G107" s="145"/>
      <c r="H107" s="145"/>
      <c r="I107" s="145"/>
      <c r="J107" s="146">
        <f>J215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9"/>
      <c r="C108" s="9"/>
      <c r="D108" s="140" t="s">
        <v>118</v>
      </c>
      <c r="E108" s="141"/>
      <c r="F108" s="141"/>
      <c r="G108" s="141"/>
      <c r="H108" s="141"/>
      <c r="I108" s="141"/>
      <c r="J108" s="142">
        <f>J220</f>
        <v>0</v>
      </c>
      <c r="K108" s="9"/>
      <c r="L108" s="13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3"/>
      <c r="C109" s="10"/>
      <c r="D109" s="144" t="s">
        <v>119</v>
      </c>
      <c r="E109" s="145"/>
      <c r="F109" s="145"/>
      <c r="G109" s="145"/>
      <c r="H109" s="145"/>
      <c r="I109" s="145"/>
      <c r="J109" s="146">
        <f>J221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120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3.25" customHeight="1">
      <c r="A119" s="37"/>
      <c r="B119" s="38"/>
      <c r="C119" s="37"/>
      <c r="D119" s="37"/>
      <c r="E119" s="120" t="str">
        <f>E7</f>
        <v>Stavební úpravy na chodnících v ul.Havlíčkova, Tyršova, 9.května, Štefánikova, Rajhrad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100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04 - Chodník na ul. 9.května - úsek 1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 xml:space="preserve"> </v>
      </c>
      <c r="G123" s="37"/>
      <c r="H123" s="37"/>
      <c r="I123" s="31" t="s">
        <v>22</v>
      </c>
      <c r="J123" s="68" t="str">
        <f>IF(J12="","",J12)</f>
        <v>7. 5. 2021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E15</f>
        <v xml:space="preserve"> </v>
      </c>
      <c r="G125" s="37"/>
      <c r="H125" s="37"/>
      <c r="I125" s="31" t="s">
        <v>29</v>
      </c>
      <c r="J125" s="35" t="str">
        <f>E21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7"/>
      <c r="E126" s="37"/>
      <c r="F126" s="26" t="str">
        <f>IF(E18="","",E18)</f>
        <v>Vyplň údaj</v>
      </c>
      <c r="G126" s="37"/>
      <c r="H126" s="37"/>
      <c r="I126" s="31" t="s">
        <v>31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7"/>
      <c r="B128" s="148"/>
      <c r="C128" s="149" t="s">
        <v>121</v>
      </c>
      <c r="D128" s="150" t="s">
        <v>58</v>
      </c>
      <c r="E128" s="150" t="s">
        <v>54</v>
      </c>
      <c r="F128" s="150" t="s">
        <v>55</v>
      </c>
      <c r="G128" s="150" t="s">
        <v>122</v>
      </c>
      <c r="H128" s="150" t="s">
        <v>123</v>
      </c>
      <c r="I128" s="150" t="s">
        <v>124</v>
      </c>
      <c r="J128" s="151" t="s">
        <v>104</v>
      </c>
      <c r="K128" s="152" t="s">
        <v>125</v>
      </c>
      <c r="L128" s="153"/>
      <c r="M128" s="85" t="s">
        <v>1</v>
      </c>
      <c r="N128" s="86" t="s">
        <v>37</v>
      </c>
      <c r="O128" s="86" t="s">
        <v>126</v>
      </c>
      <c r="P128" s="86" t="s">
        <v>127</v>
      </c>
      <c r="Q128" s="86" t="s">
        <v>128</v>
      </c>
      <c r="R128" s="86" t="s">
        <v>129</v>
      </c>
      <c r="S128" s="86" t="s">
        <v>130</v>
      </c>
      <c r="T128" s="87" t="s">
        <v>131</v>
      </c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</row>
    <row r="129" s="2" customFormat="1" ht="22.8" customHeight="1">
      <c r="A129" s="37"/>
      <c r="B129" s="38"/>
      <c r="C129" s="92" t="s">
        <v>132</v>
      </c>
      <c r="D129" s="37"/>
      <c r="E129" s="37"/>
      <c r="F129" s="37"/>
      <c r="G129" s="37"/>
      <c r="H129" s="37"/>
      <c r="I129" s="37"/>
      <c r="J129" s="154">
        <f>BK129</f>
        <v>0</v>
      </c>
      <c r="K129" s="37"/>
      <c r="L129" s="38"/>
      <c r="M129" s="88"/>
      <c r="N129" s="72"/>
      <c r="O129" s="89"/>
      <c r="P129" s="155">
        <f>P130+P214+P220</f>
        <v>0</v>
      </c>
      <c r="Q129" s="89"/>
      <c r="R129" s="155">
        <f>R130+R214+R220</f>
        <v>65.258964900000009</v>
      </c>
      <c r="S129" s="89"/>
      <c r="T129" s="156">
        <f>T130+T214+T220</f>
        <v>139.66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72</v>
      </c>
      <c r="AU129" s="18" t="s">
        <v>106</v>
      </c>
      <c r="BK129" s="157">
        <f>BK130+BK214+BK220</f>
        <v>0</v>
      </c>
    </row>
    <row r="130" s="12" customFormat="1" ht="25.92" customHeight="1">
      <c r="A130" s="12"/>
      <c r="B130" s="158"/>
      <c r="C130" s="12"/>
      <c r="D130" s="159" t="s">
        <v>72</v>
      </c>
      <c r="E130" s="160" t="s">
        <v>133</v>
      </c>
      <c r="F130" s="160" t="s">
        <v>134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P131+P166+P167+P177+P182+P191+P203+P212</f>
        <v>0</v>
      </c>
      <c r="Q130" s="164"/>
      <c r="R130" s="165">
        <f>R131+R166+R167+R177+R182+R191+R203+R212</f>
        <v>65.224450500000003</v>
      </c>
      <c r="S130" s="164"/>
      <c r="T130" s="166">
        <f>T131+T166+T167+T177+T182+T191+T203+T212</f>
        <v>139.66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81</v>
      </c>
      <c r="AT130" s="167" t="s">
        <v>72</v>
      </c>
      <c r="AU130" s="167" t="s">
        <v>73</v>
      </c>
      <c r="AY130" s="159" t="s">
        <v>135</v>
      </c>
      <c r="BK130" s="168">
        <f>BK131+BK166+BK167+BK177+BK182+BK191+BK203+BK212</f>
        <v>0</v>
      </c>
    </row>
    <row r="131" s="12" customFormat="1" ht="22.8" customHeight="1">
      <c r="A131" s="12"/>
      <c r="B131" s="158"/>
      <c r="C131" s="12"/>
      <c r="D131" s="159" t="s">
        <v>72</v>
      </c>
      <c r="E131" s="169" t="s">
        <v>81</v>
      </c>
      <c r="F131" s="169" t="s">
        <v>136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SUM(P132:P165)</f>
        <v>0</v>
      </c>
      <c r="Q131" s="164"/>
      <c r="R131" s="165">
        <f>SUM(R132:R165)</f>
        <v>0</v>
      </c>
      <c r="S131" s="164"/>
      <c r="T131" s="166">
        <f>SUM(T132:T165)</f>
        <v>139.66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81</v>
      </c>
      <c r="AY131" s="159" t="s">
        <v>135</v>
      </c>
      <c r="BK131" s="168">
        <f>SUM(BK132:BK165)</f>
        <v>0</v>
      </c>
    </row>
    <row r="132" s="2" customFormat="1" ht="24.15" customHeight="1">
      <c r="A132" s="37"/>
      <c r="B132" s="171"/>
      <c r="C132" s="172" t="s">
        <v>81</v>
      </c>
      <c r="D132" s="172" t="s">
        <v>137</v>
      </c>
      <c r="E132" s="173" t="s">
        <v>138</v>
      </c>
      <c r="F132" s="174" t="s">
        <v>139</v>
      </c>
      <c r="G132" s="175" t="s">
        <v>140</v>
      </c>
      <c r="H132" s="176">
        <v>222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38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0.255</v>
      </c>
      <c r="T132" s="183">
        <f>S132*H132</f>
        <v>56.609999999999999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83</v>
      </c>
      <c r="AY132" s="18" t="s">
        <v>135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81</v>
      </c>
      <c r="BK132" s="185">
        <f>ROUND(I132*H132,2)</f>
        <v>0</v>
      </c>
      <c r="BL132" s="18" t="s">
        <v>141</v>
      </c>
      <c r="BM132" s="184" t="s">
        <v>607</v>
      </c>
    </row>
    <row r="133" s="2" customFormat="1" ht="24.15" customHeight="1">
      <c r="A133" s="37"/>
      <c r="B133" s="171"/>
      <c r="C133" s="172" t="s">
        <v>83</v>
      </c>
      <c r="D133" s="172" t="s">
        <v>137</v>
      </c>
      <c r="E133" s="173" t="s">
        <v>147</v>
      </c>
      <c r="F133" s="174" t="s">
        <v>148</v>
      </c>
      <c r="G133" s="175" t="s">
        <v>140</v>
      </c>
      <c r="H133" s="176">
        <v>222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0.28999999999999998</v>
      </c>
      <c r="T133" s="183">
        <f>S133*H133</f>
        <v>64.379999999999995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608</v>
      </c>
    </row>
    <row r="134" s="2" customFormat="1" ht="24.15" customHeight="1">
      <c r="A134" s="37"/>
      <c r="B134" s="171"/>
      <c r="C134" s="172" t="s">
        <v>146</v>
      </c>
      <c r="D134" s="172" t="s">
        <v>137</v>
      </c>
      <c r="E134" s="173" t="s">
        <v>609</v>
      </c>
      <c r="F134" s="174" t="s">
        <v>610</v>
      </c>
      <c r="G134" s="175" t="s">
        <v>140</v>
      </c>
      <c r="H134" s="176">
        <v>36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0.32500000000000001</v>
      </c>
      <c r="T134" s="183">
        <f>S134*H134</f>
        <v>11.700000000000001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611</v>
      </c>
    </row>
    <row r="135" s="2" customFormat="1" ht="14.4" customHeight="1">
      <c r="A135" s="37"/>
      <c r="B135" s="171"/>
      <c r="C135" s="172" t="s">
        <v>141</v>
      </c>
      <c r="D135" s="172" t="s">
        <v>137</v>
      </c>
      <c r="E135" s="173" t="s">
        <v>156</v>
      </c>
      <c r="F135" s="174" t="s">
        <v>157</v>
      </c>
      <c r="G135" s="175" t="s">
        <v>158</v>
      </c>
      <c r="H135" s="176">
        <v>34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0.20499999999999999</v>
      </c>
      <c r="T135" s="183">
        <f>S135*H135</f>
        <v>6.9699999999999998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83</v>
      </c>
      <c r="AY135" s="18" t="s">
        <v>135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81</v>
      </c>
      <c r="BK135" s="185">
        <f>ROUND(I135*H135,2)</f>
        <v>0</v>
      </c>
      <c r="BL135" s="18" t="s">
        <v>141</v>
      </c>
      <c r="BM135" s="184" t="s">
        <v>612</v>
      </c>
    </row>
    <row r="136" s="2" customFormat="1" ht="37.8" customHeight="1">
      <c r="A136" s="37"/>
      <c r="B136" s="171"/>
      <c r="C136" s="172" t="s">
        <v>160</v>
      </c>
      <c r="D136" s="172" t="s">
        <v>137</v>
      </c>
      <c r="E136" s="173" t="s">
        <v>161</v>
      </c>
      <c r="F136" s="174" t="s">
        <v>162</v>
      </c>
      <c r="G136" s="175" t="s">
        <v>163</v>
      </c>
      <c r="H136" s="176">
        <v>4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83</v>
      </c>
      <c r="AY136" s="18" t="s">
        <v>135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141</v>
      </c>
      <c r="BM136" s="184" t="s">
        <v>613</v>
      </c>
    </row>
    <row r="137" s="2" customFormat="1" ht="24.15" customHeight="1">
      <c r="A137" s="37"/>
      <c r="B137" s="171"/>
      <c r="C137" s="172" t="s">
        <v>165</v>
      </c>
      <c r="D137" s="172" t="s">
        <v>137</v>
      </c>
      <c r="E137" s="173" t="s">
        <v>166</v>
      </c>
      <c r="F137" s="174" t="s">
        <v>167</v>
      </c>
      <c r="G137" s="175" t="s">
        <v>163</v>
      </c>
      <c r="H137" s="176">
        <v>9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38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83</v>
      </c>
      <c r="AY137" s="18" t="s">
        <v>135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81</v>
      </c>
      <c r="BK137" s="185">
        <f>ROUND(I137*H137,2)</f>
        <v>0</v>
      </c>
      <c r="BL137" s="18" t="s">
        <v>141</v>
      </c>
      <c r="BM137" s="184" t="s">
        <v>614</v>
      </c>
    </row>
    <row r="138" s="13" customFormat="1">
      <c r="A138" s="13"/>
      <c r="B138" s="186"/>
      <c r="C138" s="13"/>
      <c r="D138" s="187" t="s">
        <v>150</v>
      </c>
      <c r="E138" s="188" t="s">
        <v>1</v>
      </c>
      <c r="F138" s="189" t="s">
        <v>169</v>
      </c>
      <c r="G138" s="13"/>
      <c r="H138" s="188" t="s">
        <v>1</v>
      </c>
      <c r="I138" s="190"/>
      <c r="J138" s="13"/>
      <c r="K138" s="13"/>
      <c r="L138" s="186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150</v>
      </c>
      <c r="AU138" s="188" t="s">
        <v>83</v>
      </c>
      <c r="AV138" s="13" t="s">
        <v>81</v>
      </c>
      <c r="AW138" s="13" t="s">
        <v>30</v>
      </c>
      <c r="AX138" s="13" t="s">
        <v>73</v>
      </c>
      <c r="AY138" s="188" t="s">
        <v>135</v>
      </c>
    </row>
    <row r="139" s="14" customFormat="1">
      <c r="A139" s="14"/>
      <c r="B139" s="194"/>
      <c r="C139" s="14"/>
      <c r="D139" s="187" t="s">
        <v>150</v>
      </c>
      <c r="E139" s="195" t="s">
        <v>1</v>
      </c>
      <c r="F139" s="196" t="s">
        <v>170</v>
      </c>
      <c r="G139" s="14"/>
      <c r="H139" s="197">
        <v>9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150</v>
      </c>
      <c r="AU139" s="195" t="s">
        <v>83</v>
      </c>
      <c r="AV139" s="14" t="s">
        <v>83</v>
      </c>
      <c r="AW139" s="14" t="s">
        <v>30</v>
      </c>
      <c r="AX139" s="14" t="s">
        <v>81</v>
      </c>
      <c r="AY139" s="195" t="s">
        <v>135</v>
      </c>
    </row>
    <row r="140" s="2" customFormat="1" ht="14.4" customHeight="1">
      <c r="A140" s="37"/>
      <c r="B140" s="171"/>
      <c r="C140" s="172" t="s">
        <v>171</v>
      </c>
      <c r="D140" s="172" t="s">
        <v>137</v>
      </c>
      <c r="E140" s="173" t="s">
        <v>172</v>
      </c>
      <c r="F140" s="174" t="s">
        <v>173</v>
      </c>
      <c r="G140" s="175" t="s">
        <v>174</v>
      </c>
      <c r="H140" s="176">
        <v>3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83</v>
      </c>
      <c r="AY140" s="18" t="s">
        <v>135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141</v>
      </c>
      <c r="BM140" s="184" t="s">
        <v>615</v>
      </c>
    </row>
    <row r="141" s="2" customFormat="1" ht="24.15" customHeight="1">
      <c r="A141" s="37"/>
      <c r="B141" s="171"/>
      <c r="C141" s="172" t="s">
        <v>176</v>
      </c>
      <c r="D141" s="172" t="s">
        <v>137</v>
      </c>
      <c r="E141" s="173" t="s">
        <v>177</v>
      </c>
      <c r="F141" s="174" t="s">
        <v>178</v>
      </c>
      <c r="G141" s="175" t="s">
        <v>163</v>
      </c>
      <c r="H141" s="176">
        <v>10.6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83</v>
      </c>
      <c r="AY141" s="18" t="s">
        <v>135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81</v>
      </c>
      <c r="BK141" s="185">
        <f>ROUND(I141*H141,2)</f>
        <v>0</v>
      </c>
      <c r="BL141" s="18" t="s">
        <v>141</v>
      </c>
      <c r="BM141" s="184" t="s">
        <v>616</v>
      </c>
    </row>
    <row r="142" s="13" customFormat="1">
      <c r="A142" s="13"/>
      <c r="B142" s="186"/>
      <c r="C142" s="13"/>
      <c r="D142" s="187" t="s">
        <v>150</v>
      </c>
      <c r="E142" s="188" t="s">
        <v>1</v>
      </c>
      <c r="F142" s="189" t="s">
        <v>180</v>
      </c>
      <c r="G142" s="13"/>
      <c r="H142" s="188" t="s">
        <v>1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150</v>
      </c>
      <c r="AU142" s="188" t="s">
        <v>83</v>
      </c>
      <c r="AV142" s="13" t="s">
        <v>81</v>
      </c>
      <c r="AW142" s="13" t="s">
        <v>30</v>
      </c>
      <c r="AX142" s="13" t="s">
        <v>73</v>
      </c>
      <c r="AY142" s="188" t="s">
        <v>135</v>
      </c>
    </row>
    <row r="143" s="14" customFormat="1">
      <c r="A143" s="14"/>
      <c r="B143" s="194"/>
      <c r="C143" s="14"/>
      <c r="D143" s="187" t="s">
        <v>150</v>
      </c>
      <c r="E143" s="195" t="s">
        <v>1</v>
      </c>
      <c r="F143" s="196" t="s">
        <v>617</v>
      </c>
      <c r="G143" s="14"/>
      <c r="H143" s="197">
        <v>5.2999999999999998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150</v>
      </c>
      <c r="AU143" s="195" t="s">
        <v>83</v>
      </c>
      <c r="AV143" s="14" t="s">
        <v>83</v>
      </c>
      <c r="AW143" s="14" t="s">
        <v>30</v>
      </c>
      <c r="AX143" s="14" t="s">
        <v>73</v>
      </c>
      <c r="AY143" s="195" t="s">
        <v>135</v>
      </c>
    </row>
    <row r="144" s="13" customFormat="1">
      <c r="A144" s="13"/>
      <c r="B144" s="186"/>
      <c r="C144" s="13"/>
      <c r="D144" s="187" t="s">
        <v>150</v>
      </c>
      <c r="E144" s="188" t="s">
        <v>1</v>
      </c>
      <c r="F144" s="189" t="s">
        <v>182</v>
      </c>
      <c r="G144" s="13"/>
      <c r="H144" s="188" t="s">
        <v>1</v>
      </c>
      <c r="I144" s="190"/>
      <c r="J144" s="13"/>
      <c r="K144" s="13"/>
      <c r="L144" s="186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150</v>
      </c>
      <c r="AU144" s="188" t="s">
        <v>83</v>
      </c>
      <c r="AV144" s="13" t="s">
        <v>81</v>
      </c>
      <c r="AW144" s="13" t="s">
        <v>30</v>
      </c>
      <c r="AX144" s="13" t="s">
        <v>73</v>
      </c>
      <c r="AY144" s="188" t="s">
        <v>135</v>
      </c>
    </row>
    <row r="145" s="14" customFormat="1">
      <c r="A145" s="14"/>
      <c r="B145" s="194"/>
      <c r="C145" s="14"/>
      <c r="D145" s="187" t="s">
        <v>150</v>
      </c>
      <c r="E145" s="195" t="s">
        <v>1</v>
      </c>
      <c r="F145" s="196" t="s">
        <v>617</v>
      </c>
      <c r="G145" s="14"/>
      <c r="H145" s="197">
        <v>5.2999999999999998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150</v>
      </c>
      <c r="AU145" s="195" t="s">
        <v>83</v>
      </c>
      <c r="AV145" s="14" t="s">
        <v>83</v>
      </c>
      <c r="AW145" s="14" t="s">
        <v>30</v>
      </c>
      <c r="AX145" s="14" t="s">
        <v>73</v>
      </c>
      <c r="AY145" s="195" t="s">
        <v>135</v>
      </c>
    </row>
    <row r="146" s="15" customFormat="1">
      <c r="A146" s="15"/>
      <c r="B146" s="202"/>
      <c r="C146" s="15"/>
      <c r="D146" s="187" t="s">
        <v>150</v>
      </c>
      <c r="E146" s="203" t="s">
        <v>1</v>
      </c>
      <c r="F146" s="204" t="s">
        <v>155</v>
      </c>
      <c r="G146" s="15"/>
      <c r="H146" s="205">
        <v>10.6</v>
      </c>
      <c r="I146" s="206"/>
      <c r="J146" s="15"/>
      <c r="K146" s="15"/>
      <c r="L146" s="202"/>
      <c r="M146" s="207"/>
      <c r="N146" s="208"/>
      <c r="O146" s="208"/>
      <c r="P146" s="208"/>
      <c r="Q146" s="208"/>
      <c r="R146" s="208"/>
      <c r="S146" s="208"/>
      <c r="T146" s="20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3" t="s">
        <v>150</v>
      </c>
      <c r="AU146" s="203" t="s">
        <v>83</v>
      </c>
      <c r="AV146" s="15" t="s">
        <v>141</v>
      </c>
      <c r="AW146" s="15" t="s">
        <v>30</v>
      </c>
      <c r="AX146" s="15" t="s">
        <v>81</v>
      </c>
      <c r="AY146" s="203" t="s">
        <v>135</v>
      </c>
    </row>
    <row r="147" s="2" customFormat="1" ht="24.15" customHeight="1">
      <c r="A147" s="37"/>
      <c r="B147" s="171"/>
      <c r="C147" s="172" t="s">
        <v>170</v>
      </c>
      <c r="D147" s="172" t="s">
        <v>137</v>
      </c>
      <c r="E147" s="173" t="s">
        <v>185</v>
      </c>
      <c r="F147" s="174" t="s">
        <v>186</v>
      </c>
      <c r="G147" s="175" t="s">
        <v>163</v>
      </c>
      <c r="H147" s="176">
        <v>7.7000000000000002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38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141</v>
      </c>
      <c r="AT147" s="184" t="s">
        <v>137</v>
      </c>
      <c r="AU147" s="184" t="s">
        <v>83</v>
      </c>
      <c r="AY147" s="18" t="s">
        <v>135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81</v>
      </c>
      <c r="BK147" s="185">
        <f>ROUND(I147*H147,2)</f>
        <v>0</v>
      </c>
      <c r="BL147" s="18" t="s">
        <v>141</v>
      </c>
      <c r="BM147" s="184" t="s">
        <v>618</v>
      </c>
    </row>
    <row r="148" s="13" customFormat="1">
      <c r="A148" s="13"/>
      <c r="B148" s="186"/>
      <c r="C148" s="13"/>
      <c r="D148" s="187" t="s">
        <v>150</v>
      </c>
      <c r="E148" s="188" t="s">
        <v>1</v>
      </c>
      <c r="F148" s="189" t="s">
        <v>188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150</v>
      </c>
      <c r="AU148" s="188" t="s">
        <v>83</v>
      </c>
      <c r="AV148" s="13" t="s">
        <v>81</v>
      </c>
      <c r="AW148" s="13" t="s">
        <v>30</v>
      </c>
      <c r="AX148" s="13" t="s">
        <v>73</v>
      </c>
      <c r="AY148" s="188" t="s">
        <v>135</v>
      </c>
    </row>
    <row r="149" s="14" customFormat="1">
      <c r="A149" s="14"/>
      <c r="B149" s="194"/>
      <c r="C149" s="14"/>
      <c r="D149" s="187" t="s">
        <v>150</v>
      </c>
      <c r="E149" s="195" t="s">
        <v>1</v>
      </c>
      <c r="F149" s="196" t="s">
        <v>619</v>
      </c>
      <c r="G149" s="14"/>
      <c r="H149" s="197">
        <v>13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150</v>
      </c>
      <c r="AU149" s="195" t="s">
        <v>83</v>
      </c>
      <c r="AV149" s="14" t="s">
        <v>83</v>
      </c>
      <c r="AW149" s="14" t="s">
        <v>30</v>
      </c>
      <c r="AX149" s="14" t="s">
        <v>73</v>
      </c>
      <c r="AY149" s="195" t="s">
        <v>135</v>
      </c>
    </row>
    <row r="150" s="13" customFormat="1">
      <c r="A150" s="13"/>
      <c r="B150" s="186"/>
      <c r="C150" s="13"/>
      <c r="D150" s="187" t="s">
        <v>150</v>
      </c>
      <c r="E150" s="188" t="s">
        <v>1</v>
      </c>
      <c r="F150" s="189" t="s">
        <v>620</v>
      </c>
      <c r="G150" s="13"/>
      <c r="H150" s="188" t="s">
        <v>1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150</v>
      </c>
      <c r="AU150" s="188" t="s">
        <v>83</v>
      </c>
      <c r="AV150" s="13" t="s">
        <v>81</v>
      </c>
      <c r="AW150" s="13" t="s">
        <v>30</v>
      </c>
      <c r="AX150" s="13" t="s">
        <v>73</v>
      </c>
      <c r="AY150" s="188" t="s">
        <v>135</v>
      </c>
    </row>
    <row r="151" s="14" customFormat="1">
      <c r="A151" s="14"/>
      <c r="B151" s="194"/>
      <c r="C151" s="14"/>
      <c r="D151" s="187" t="s">
        <v>150</v>
      </c>
      <c r="E151" s="195" t="s">
        <v>1</v>
      </c>
      <c r="F151" s="196" t="s">
        <v>621</v>
      </c>
      <c r="G151" s="14"/>
      <c r="H151" s="197">
        <v>-5.2999999999999998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150</v>
      </c>
      <c r="AU151" s="195" t="s">
        <v>83</v>
      </c>
      <c r="AV151" s="14" t="s">
        <v>83</v>
      </c>
      <c r="AW151" s="14" t="s">
        <v>30</v>
      </c>
      <c r="AX151" s="14" t="s">
        <v>73</v>
      </c>
      <c r="AY151" s="195" t="s">
        <v>135</v>
      </c>
    </row>
    <row r="152" s="15" customFormat="1">
      <c r="A152" s="15"/>
      <c r="B152" s="202"/>
      <c r="C152" s="15"/>
      <c r="D152" s="187" t="s">
        <v>150</v>
      </c>
      <c r="E152" s="203" t="s">
        <v>1</v>
      </c>
      <c r="F152" s="204" t="s">
        <v>155</v>
      </c>
      <c r="G152" s="15"/>
      <c r="H152" s="205">
        <v>7.7000000000000002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150</v>
      </c>
      <c r="AU152" s="203" t="s">
        <v>83</v>
      </c>
      <c r="AV152" s="15" t="s">
        <v>141</v>
      </c>
      <c r="AW152" s="15" t="s">
        <v>30</v>
      </c>
      <c r="AX152" s="15" t="s">
        <v>81</v>
      </c>
      <c r="AY152" s="203" t="s">
        <v>135</v>
      </c>
    </row>
    <row r="153" s="2" customFormat="1" ht="24.15" customHeight="1">
      <c r="A153" s="37"/>
      <c r="B153" s="171"/>
      <c r="C153" s="172" t="s">
        <v>191</v>
      </c>
      <c r="D153" s="172" t="s">
        <v>137</v>
      </c>
      <c r="E153" s="173" t="s">
        <v>192</v>
      </c>
      <c r="F153" s="174" t="s">
        <v>193</v>
      </c>
      <c r="G153" s="175" t="s">
        <v>163</v>
      </c>
      <c r="H153" s="176">
        <v>5.2999999999999998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38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141</v>
      </c>
      <c r="AT153" s="184" t="s">
        <v>137</v>
      </c>
      <c r="AU153" s="184" t="s">
        <v>83</v>
      </c>
      <c r="AY153" s="18" t="s">
        <v>135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81</v>
      </c>
      <c r="BK153" s="185">
        <f>ROUND(I153*H153,2)</f>
        <v>0</v>
      </c>
      <c r="BL153" s="18" t="s">
        <v>141</v>
      </c>
      <c r="BM153" s="184" t="s">
        <v>622</v>
      </c>
    </row>
    <row r="154" s="13" customFormat="1">
      <c r="A154" s="13"/>
      <c r="B154" s="186"/>
      <c r="C154" s="13"/>
      <c r="D154" s="187" t="s">
        <v>150</v>
      </c>
      <c r="E154" s="188" t="s">
        <v>1</v>
      </c>
      <c r="F154" s="189" t="s">
        <v>182</v>
      </c>
      <c r="G154" s="13"/>
      <c r="H154" s="188" t="s">
        <v>1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150</v>
      </c>
      <c r="AU154" s="188" t="s">
        <v>83</v>
      </c>
      <c r="AV154" s="13" t="s">
        <v>81</v>
      </c>
      <c r="AW154" s="13" t="s">
        <v>30</v>
      </c>
      <c r="AX154" s="13" t="s">
        <v>73</v>
      </c>
      <c r="AY154" s="188" t="s">
        <v>135</v>
      </c>
    </row>
    <row r="155" s="14" customFormat="1">
      <c r="A155" s="14"/>
      <c r="B155" s="194"/>
      <c r="C155" s="14"/>
      <c r="D155" s="187" t="s">
        <v>150</v>
      </c>
      <c r="E155" s="195" t="s">
        <v>1</v>
      </c>
      <c r="F155" s="196" t="s">
        <v>617</v>
      </c>
      <c r="G155" s="14"/>
      <c r="H155" s="197">
        <v>5.2999999999999998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150</v>
      </c>
      <c r="AU155" s="195" t="s">
        <v>83</v>
      </c>
      <c r="AV155" s="14" t="s">
        <v>83</v>
      </c>
      <c r="AW155" s="14" t="s">
        <v>30</v>
      </c>
      <c r="AX155" s="14" t="s">
        <v>81</v>
      </c>
      <c r="AY155" s="195" t="s">
        <v>135</v>
      </c>
    </row>
    <row r="156" s="2" customFormat="1" ht="24.15" customHeight="1">
      <c r="A156" s="37"/>
      <c r="B156" s="171"/>
      <c r="C156" s="172" t="s">
        <v>195</v>
      </c>
      <c r="D156" s="172" t="s">
        <v>137</v>
      </c>
      <c r="E156" s="173" t="s">
        <v>196</v>
      </c>
      <c r="F156" s="174" t="s">
        <v>197</v>
      </c>
      <c r="G156" s="175" t="s">
        <v>198</v>
      </c>
      <c r="H156" s="176">
        <v>13.859999999999999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141</v>
      </c>
      <c r="AT156" s="184" t="s">
        <v>137</v>
      </c>
      <c r="AU156" s="184" t="s">
        <v>83</v>
      </c>
      <c r="AY156" s="18" t="s">
        <v>135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81</v>
      </c>
      <c r="BK156" s="185">
        <f>ROUND(I156*H156,2)</f>
        <v>0</v>
      </c>
      <c r="BL156" s="18" t="s">
        <v>141</v>
      </c>
      <c r="BM156" s="184" t="s">
        <v>623</v>
      </c>
    </row>
    <row r="157" s="14" customFormat="1">
      <c r="A157" s="14"/>
      <c r="B157" s="194"/>
      <c r="C157" s="14"/>
      <c r="D157" s="187" t="s">
        <v>150</v>
      </c>
      <c r="E157" s="195" t="s">
        <v>1</v>
      </c>
      <c r="F157" s="196" t="s">
        <v>624</v>
      </c>
      <c r="G157" s="14"/>
      <c r="H157" s="197">
        <v>13.859999999999999</v>
      </c>
      <c r="I157" s="198"/>
      <c r="J157" s="14"/>
      <c r="K157" s="14"/>
      <c r="L157" s="194"/>
      <c r="M157" s="199"/>
      <c r="N157" s="200"/>
      <c r="O157" s="200"/>
      <c r="P157" s="200"/>
      <c r="Q157" s="200"/>
      <c r="R157" s="200"/>
      <c r="S157" s="200"/>
      <c r="T157" s="20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5" t="s">
        <v>150</v>
      </c>
      <c r="AU157" s="195" t="s">
        <v>83</v>
      </c>
      <c r="AV157" s="14" t="s">
        <v>83</v>
      </c>
      <c r="AW157" s="14" t="s">
        <v>30</v>
      </c>
      <c r="AX157" s="14" t="s">
        <v>81</v>
      </c>
      <c r="AY157" s="195" t="s">
        <v>135</v>
      </c>
    </row>
    <row r="158" s="2" customFormat="1" ht="24.15" customHeight="1">
      <c r="A158" s="37"/>
      <c r="B158" s="171"/>
      <c r="C158" s="172" t="s">
        <v>201</v>
      </c>
      <c r="D158" s="172" t="s">
        <v>137</v>
      </c>
      <c r="E158" s="173" t="s">
        <v>202</v>
      </c>
      <c r="F158" s="174" t="s">
        <v>203</v>
      </c>
      <c r="G158" s="175" t="s">
        <v>163</v>
      </c>
      <c r="H158" s="176">
        <v>5.2999999999999998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141</v>
      </c>
      <c r="AT158" s="184" t="s">
        <v>137</v>
      </c>
      <c r="AU158" s="184" t="s">
        <v>83</v>
      </c>
      <c r="AY158" s="18" t="s">
        <v>135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81</v>
      </c>
      <c r="BK158" s="185">
        <f>ROUND(I158*H158,2)</f>
        <v>0</v>
      </c>
      <c r="BL158" s="18" t="s">
        <v>141</v>
      </c>
      <c r="BM158" s="184" t="s">
        <v>625</v>
      </c>
    </row>
    <row r="159" s="13" customFormat="1">
      <c r="A159" s="13"/>
      <c r="B159" s="186"/>
      <c r="C159" s="13"/>
      <c r="D159" s="187" t="s">
        <v>150</v>
      </c>
      <c r="E159" s="188" t="s">
        <v>1</v>
      </c>
      <c r="F159" s="189" t="s">
        <v>169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150</v>
      </c>
      <c r="AU159" s="188" t="s">
        <v>83</v>
      </c>
      <c r="AV159" s="13" t="s">
        <v>81</v>
      </c>
      <c r="AW159" s="13" t="s">
        <v>30</v>
      </c>
      <c r="AX159" s="13" t="s">
        <v>73</v>
      </c>
      <c r="AY159" s="188" t="s">
        <v>135</v>
      </c>
    </row>
    <row r="160" s="13" customFormat="1">
      <c r="A160" s="13"/>
      <c r="B160" s="186"/>
      <c r="C160" s="13"/>
      <c r="D160" s="187" t="s">
        <v>150</v>
      </c>
      <c r="E160" s="188" t="s">
        <v>1</v>
      </c>
      <c r="F160" s="189" t="s">
        <v>205</v>
      </c>
      <c r="G160" s="13"/>
      <c r="H160" s="188" t="s">
        <v>1</v>
      </c>
      <c r="I160" s="190"/>
      <c r="J160" s="13"/>
      <c r="K160" s="13"/>
      <c r="L160" s="186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150</v>
      </c>
      <c r="AU160" s="188" t="s">
        <v>83</v>
      </c>
      <c r="AV160" s="13" t="s">
        <v>81</v>
      </c>
      <c r="AW160" s="13" t="s">
        <v>30</v>
      </c>
      <c r="AX160" s="13" t="s">
        <v>73</v>
      </c>
      <c r="AY160" s="188" t="s">
        <v>135</v>
      </c>
    </row>
    <row r="161" s="14" customFormat="1">
      <c r="A161" s="14"/>
      <c r="B161" s="194"/>
      <c r="C161" s="14"/>
      <c r="D161" s="187" t="s">
        <v>150</v>
      </c>
      <c r="E161" s="195" t="s">
        <v>1</v>
      </c>
      <c r="F161" s="196" t="s">
        <v>170</v>
      </c>
      <c r="G161" s="14"/>
      <c r="H161" s="197">
        <v>9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150</v>
      </c>
      <c r="AU161" s="195" t="s">
        <v>83</v>
      </c>
      <c r="AV161" s="14" t="s">
        <v>83</v>
      </c>
      <c r="AW161" s="14" t="s">
        <v>30</v>
      </c>
      <c r="AX161" s="14" t="s">
        <v>73</v>
      </c>
      <c r="AY161" s="195" t="s">
        <v>135</v>
      </c>
    </row>
    <row r="162" s="13" customFormat="1">
      <c r="A162" s="13"/>
      <c r="B162" s="186"/>
      <c r="C162" s="13"/>
      <c r="D162" s="187" t="s">
        <v>150</v>
      </c>
      <c r="E162" s="188" t="s">
        <v>1</v>
      </c>
      <c r="F162" s="189" t="s">
        <v>206</v>
      </c>
      <c r="G162" s="13"/>
      <c r="H162" s="188" t="s">
        <v>1</v>
      </c>
      <c r="I162" s="190"/>
      <c r="J162" s="13"/>
      <c r="K162" s="13"/>
      <c r="L162" s="186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150</v>
      </c>
      <c r="AU162" s="188" t="s">
        <v>83</v>
      </c>
      <c r="AV162" s="13" t="s">
        <v>81</v>
      </c>
      <c r="AW162" s="13" t="s">
        <v>30</v>
      </c>
      <c r="AX162" s="13" t="s">
        <v>73</v>
      </c>
      <c r="AY162" s="188" t="s">
        <v>135</v>
      </c>
    </row>
    <row r="163" s="14" customFormat="1">
      <c r="A163" s="14"/>
      <c r="B163" s="194"/>
      <c r="C163" s="14"/>
      <c r="D163" s="187" t="s">
        <v>150</v>
      </c>
      <c r="E163" s="195" t="s">
        <v>1</v>
      </c>
      <c r="F163" s="196" t="s">
        <v>626</v>
      </c>
      <c r="G163" s="14"/>
      <c r="H163" s="197">
        <v>-3.7000000000000002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150</v>
      </c>
      <c r="AU163" s="195" t="s">
        <v>83</v>
      </c>
      <c r="AV163" s="14" t="s">
        <v>83</v>
      </c>
      <c r="AW163" s="14" t="s">
        <v>30</v>
      </c>
      <c r="AX163" s="14" t="s">
        <v>73</v>
      </c>
      <c r="AY163" s="195" t="s">
        <v>135</v>
      </c>
    </row>
    <row r="164" s="15" customFormat="1">
      <c r="A164" s="15"/>
      <c r="B164" s="202"/>
      <c r="C164" s="15"/>
      <c r="D164" s="187" t="s">
        <v>150</v>
      </c>
      <c r="E164" s="203" t="s">
        <v>1</v>
      </c>
      <c r="F164" s="204" t="s">
        <v>155</v>
      </c>
      <c r="G164" s="15"/>
      <c r="H164" s="205">
        <v>5.2999999999999998</v>
      </c>
      <c r="I164" s="206"/>
      <c r="J164" s="15"/>
      <c r="K164" s="15"/>
      <c r="L164" s="202"/>
      <c r="M164" s="207"/>
      <c r="N164" s="208"/>
      <c r="O164" s="208"/>
      <c r="P164" s="208"/>
      <c r="Q164" s="208"/>
      <c r="R164" s="208"/>
      <c r="S164" s="208"/>
      <c r="T164" s="20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3" t="s">
        <v>150</v>
      </c>
      <c r="AU164" s="203" t="s">
        <v>83</v>
      </c>
      <c r="AV164" s="15" t="s">
        <v>141</v>
      </c>
      <c r="AW164" s="15" t="s">
        <v>30</v>
      </c>
      <c r="AX164" s="15" t="s">
        <v>81</v>
      </c>
      <c r="AY164" s="203" t="s">
        <v>135</v>
      </c>
    </row>
    <row r="165" s="2" customFormat="1" ht="24.15" customHeight="1">
      <c r="A165" s="37"/>
      <c r="B165" s="171"/>
      <c r="C165" s="172" t="s">
        <v>208</v>
      </c>
      <c r="D165" s="172" t="s">
        <v>137</v>
      </c>
      <c r="E165" s="173" t="s">
        <v>209</v>
      </c>
      <c r="F165" s="174" t="s">
        <v>210</v>
      </c>
      <c r="G165" s="175" t="s">
        <v>140</v>
      </c>
      <c r="H165" s="176">
        <v>222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38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141</v>
      </c>
      <c r="AT165" s="184" t="s">
        <v>137</v>
      </c>
      <c r="AU165" s="184" t="s">
        <v>83</v>
      </c>
      <c r="AY165" s="18" t="s">
        <v>135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81</v>
      </c>
      <c r="BK165" s="185">
        <f>ROUND(I165*H165,2)</f>
        <v>0</v>
      </c>
      <c r="BL165" s="18" t="s">
        <v>141</v>
      </c>
      <c r="BM165" s="184" t="s">
        <v>627</v>
      </c>
    </row>
    <row r="166" s="12" customFormat="1" ht="22.8" customHeight="1">
      <c r="A166" s="12"/>
      <c r="B166" s="158"/>
      <c r="C166" s="12"/>
      <c r="D166" s="159" t="s">
        <v>72</v>
      </c>
      <c r="E166" s="169" t="s">
        <v>160</v>
      </c>
      <c r="F166" s="169" t="s">
        <v>212</v>
      </c>
      <c r="G166" s="12"/>
      <c r="H166" s="12"/>
      <c r="I166" s="161"/>
      <c r="J166" s="170">
        <f>BK166</f>
        <v>0</v>
      </c>
      <c r="K166" s="12"/>
      <c r="L166" s="158"/>
      <c r="M166" s="163"/>
      <c r="N166" s="164"/>
      <c r="O166" s="164"/>
      <c r="P166" s="165">
        <v>0</v>
      </c>
      <c r="Q166" s="164"/>
      <c r="R166" s="165">
        <v>0</v>
      </c>
      <c r="S166" s="164"/>
      <c r="T166" s="166"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81</v>
      </c>
      <c r="AT166" s="167" t="s">
        <v>72</v>
      </c>
      <c r="AU166" s="167" t="s">
        <v>81</v>
      </c>
      <c r="AY166" s="159" t="s">
        <v>135</v>
      </c>
      <c r="BK166" s="168">
        <v>0</v>
      </c>
    </row>
    <row r="167" s="12" customFormat="1" ht="22.8" customHeight="1">
      <c r="A167" s="12"/>
      <c r="B167" s="158"/>
      <c r="C167" s="12"/>
      <c r="D167" s="159" t="s">
        <v>72</v>
      </c>
      <c r="E167" s="169" t="s">
        <v>222</v>
      </c>
      <c r="F167" s="169" t="s">
        <v>223</v>
      </c>
      <c r="G167" s="12"/>
      <c r="H167" s="12"/>
      <c r="I167" s="161"/>
      <c r="J167" s="170">
        <f>BK167</f>
        <v>0</v>
      </c>
      <c r="K167" s="12"/>
      <c r="L167" s="158"/>
      <c r="M167" s="163"/>
      <c r="N167" s="164"/>
      <c r="O167" s="164"/>
      <c r="P167" s="165">
        <f>SUM(P168:P176)</f>
        <v>0</v>
      </c>
      <c r="Q167" s="164"/>
      <c r="R167" s="165">
        <f>SUM(R168:R176)</f>
        <v>9.4831199999999996</v>
      </c>
      <c r="S167" s="164"/>
      <c r="T167" s="166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9" t="s">
        <v>81</v>
      </c>
      <c r="AT167" s="167" t="s">
        <v>72</v>
      </c>
      <c r="AU167" s="167" t="s">
        <v>81</v>
      </c>
      <c r="AY167" s="159" t="s">
        <v>135</v>
      </c>
      <c r="BK167" s="168">
        <f>SUM(BK168:BK176)</f>
        <v>0</v>
      </c>
    </row>
    <row r="168" s="2" customFormat="1" ht="14.4" customHeight="1">
      <c r="A168" s="37"/>
      <c r="B168" s="171"/>
      <c r="C168" s="172" t="s">
        <v>213</v>
      </c>
      <c r="D168" s="172" t="s">
        <v>137</v>
      </c>
      <c r="E168" s="173" t="s">
        <v>225</v>
      </c>
      <c r="F168" s="174" t="s">
        <v>226</v>
      </c>
      <c r="G168" s="175" t="s">
        <v>140</v>
      </c>
      <c r="H168" s="176">
        <v>36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141</v>
      </c>
      <c r="AT168" s="184" t="s">
        <v>137</v>
      </c>
      <c r="AU168" s="184" t="s">
        <v>83</v>
      </c>
      <c r="AY168" s="18" t="s">
        <v>135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81</v>
      </c>
      <c r="BK168" s="185">
        <f>ROUND(I168*H168,2)</f>
        <v>0</v>
      </c>
      <c r="BL168" s="18" t="s">
        <v>141</v>
      </c>
      <c r="BM168" s="184" t="s">
        <v>628</v>
      </c>
    </row>
    <row r="169" s="2" customFormat="1" ht="24.15" customHeight="1">
      <c r="A169" s="37"/>
      <c r="B169" s="171"/>
      <c r="C169" s="172" t="s">
        <v>8</v>
      </c>
      <c r="D169" s="172" t="s">
        <v>137</v>
      </c>
      <c r="E169" s="173" t="s">
        <v>229</v>
      </c>
      <c r="F169" s="174" t="s">
        <v>230</v>
      </c>
      <c r="G169" s="175" t="s">
        <v>140</v>
      </c>
      <c r="H169" s="176">
        <v>36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38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141</v>
      </c>
      <c r="AT169" s="184" t="s">
        <v>137</v>
      </c>
      <c r="AU169" s="184" t="s">
        <v>83</v>
      </c>
      <c r="AY169" s="18" t="s">
        <v>135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81</v>
      </c>
      <c r="BK169" s="185">
        <f>ROUND(I169*H169,2)</f>
        <v>0</v>
      </c>
      <c r="BL169" s="18" t="s">
        <v>141</v>
      </c>
      <c r="BM169" s="184" t="s">
        <v>629</v>
      </c>
    </row>
    <row r="170" s="2" customFormat="1" ht="24.15" customHeight="1">
      <c r="A170" s="37"/>
      <c r="B170" s="171"/>
      <c r="C170" s="172" t="s">
        <v>224</v>
      </c>
      <c r="D170" s="172" t="s">
        <v>137</v>
      </c>
      <c r="E170" s="173" t="s">
        <v>233</v>
      </c>
      <c r="F170" s="174" t="s">
        <v>234</v>
      </c>
      <c r="G170" s="175" t="s">
        <v>140</v>
      </c>
      <c r="H170" s="176">
        <v>36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0.10362</v>
      </c>
      <c r="R170" s="182">
        <f>Q170*H170</f>
        <v>3.7303200000000003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83</v>
      </c>
      <c r="AY170" s="18" t="s">
        <v>135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141</v>
      </c>
      <c r="BM170" s="184" t="s">
        <v>630</v>
      </c>
    </row>
    <row r="171" s="2" customFormat="1" ht="14.4" customHeight="1">
      <c r="A171" s="37"/>
      <c r="B171" s="171"/>
      <c r="C171" s="210" t="s">
        <v>228</v>
      </c>
      <c r="D171" s="210" t="s">
        <v>237</v>
      </c>
      <c r="E171" s="211" t="s">
        <v>238</v>
      </c>
      <c r="F171" s="212" t="s">
        <v>239</v>
      </c>
      <c r="G171" s="213" t="s">
        <v>140</v>
      </c>
      <c r="H171" s="214">
        <v>2.04</v>
      </c>
      <c r="I171" s="215"/>
      <c r="J171" s="216">
        <f>ROUND(I171*H171,2)</f>
        <v>0</v>
      </c>
      <c r="K171" s="217"/>
      <c r="L171" s="218"/>
      <c r="M171" s="219" t="s">
        <v>1</v>
      </c>
      <c r="N171" s="220" t="s">
        <v>38</v>
      </c>
      <c r="O171" s="76"/>
      <c r="P171" s="182">
        <f>O171*H171</f>
        <v>0</v>
      </c>
      <c r="Q171" s="182">
        <v>0.152</v>
      </c>
      <c r="R171" s="182">
        <f>Q171*H171</f>
        <v>0.31008000000000002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176</v>
      </c>
      <c r="AT171" s="184" t="s">
        <v>237</v>
      </c>
      <c r="AU171" s="184" t="s">
        <v>83</v>
      </c>
      <c r="AY171" s="18" t="s">
        <v>135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81</v>
      </c>
      <c r="BK171" s="185">
        <f>ROUND(I171*H171,2)</f>
        <v>0</v>
      </c>
      <c r="BL171" s="18" t="s">
        <v>141</v>
      </c>
      <c r="BM171" s="184" t="s">
        <v>631</v>
      </c>
    </row>
    <row r="172" s="14" customFormat="1">
      <c r="A172" s="14"/>
      <c r="B172" s="194"/>
      <c r="C172" s="14"/>
      <c r="D172" s="187" t="s">
        <v>150</v>
      </c>
      <c r="E172" s="195" t="s">
        <v>1</v>
      </c>
      <c r="F172" s="196" t="s">
        <v>453</v>
      </c>
      <c r="G172" s="14"/>
      <c r="H172" s="197">
        <v>2.04</v>
      </c>
      <c r="I172" s="198"/>
      <c r="J172" s="14"/>
      <c r="K172" s="14"/>
      <c r="L172" s="194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5" t="s">
        <v>150</v>
      </c>
      <c r="AU172" s="195" t="s">
        <v>83</v>
      </c>
      <c r="AV172" s="14" t="s">
        <v>83</v>
      </c>
      <c r="AW172" s="14" t="s">
        <v>30</v>
      </c>
      <c r="AX172" s="14" t="s">
        <v>81</v>
      </c>
      <c r="AY172" s="195" t="s">
        <v>135</v>
      </c>
    </row>
    <row r="173" s="2" customFormat="1" ht="14.4" customHeight="1">
      <c r="A173" s="37"/>
      <c r="B173" s="171"/>
      <c r="C173" s="210" t="s">
        <v>232</v>
      </c>
      <c r="D173" s="210" t="s">
        <v>237</v>
      </c>
      <c r="E173" s="211" t="s">
        <v>243</v>
      </c>
      <c r="F173" s="212" t="s">
        <v>244</v>
      </c>
      <c r="G173" s="213" t="s">
        <v>140</v>
      </c>
      <c r="H173" s="214">
        <v>27.539999999999999</v>
      </c>
      <c r="I173" s="215"/>
      <c r="J173" s="216">
        <f>ROUND(I173*H173,2)</f>
        <v>0</v>
      </c>
      <c r="K173" s="217"/>
      <c r="L173" s="218"/>
      <c r="M173" s="219" t="s">
        <v>1</v>
      </c>
      <c r="N173" s="220" t="s">
        <v>38</v>
      </c>
      <c r="O173" s="76"/>
      <c r="P173" s="182">
        <f>O173*H173</f>
        <v>0</v>
      </c>
      <c r="Q173" s="182">
        <v>0.152</v>
      </c>
      <c r="R173" s="182">
        <f>Q173*H173</f>
        <v>4.1860799999999996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176</v>
      </c>
      <c r="AT173" s="184" t="s">
        <v>237</v>
      </c>
      <c r="AU173" s="184" t="s">
        <v>83</v>
      </c>
      <c r="AY173" s="18" t="s">
        <v>135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141</v>
      </c>
      <c r="BM173" s="184" t="s">
        <v>632</v>
      </c>
    </row>
    <row r="174" s="14" customFormat="1">
      <c r="A174" s="14"/>
      <c r="B174" s="194"/>
      <c r="C174" s="14"/>
      <c r="D174" s="187" t="s">
        <v>150</v>
      </c>
      <c r="E174" s="195" t="s">
        <v>1</v>
      </c>
      <c r="F174" s="196" t="s">
        <v>633</v>
      </c>
      <c r="G174" s="14"/>
      <c r="H174" s="197">
        <v>27.539999999999999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150</v>
      </c>
      <c r="AU174" s="195" t="s">
        <v>83</v>
      </c>
      <c r="AV174" s="14" t="s">
        <v>83</v>
      </c>
      <c r="AW174" s="14" t="s">
        <v>30</v>
      </c>
      <c r="AX174" s="14" t="s">
        <v>81</v>
      </c>
      <c r="AY174" s="195" t="s">
        <v>135</v>
      </c>
    </row>
    <row r="175" s="2" customFormat="1" ht="14.4" customHeight="1">
      <c r="A175" s="37"/>
      <c r="B175" s="171"/>
      <c r="C175" s="210" t="s">
        <v>184</v>
      </c>
      <c r="D175" s="210" t="s">
        <v>237</v>
      </c>
      <c r="E175" s="211" t="s">
        <v>247</v>
      </c>
      <c r="F175" s="212" t="s">
        <v>248</v>
      </c>
      <c r="G175" s="213" t="s">
        <v>140</v>
      </c>
      <c r="H175" s="214">
        <v>7.1399999999999997</v>
      </c>
      <c r="I175" s="215"/>
      <c r="J175" s="216">
        <f>ROUND(I175*H175,2)</f>
        <v>0</v>
      </c>
      <c r="K175" s="217"/>
      <c r="L175" s="218"/>
      <c r="M175" s="219" t="s">
        <v>1</v>
      </c>
      <c r="N175" s="220" t="s">
        <v>38</v>
      </c>
      <c r="O175" s="76"/>
      <c r="P175" s="182">
        <f>O175*H175</f>
        <v>0</v>
      </c>
      <c r="Q175" s="182">
        <v>0.17599999999999999</v>
      </c>
      <c r="R175" s="182">
        <f>Q175*H175</f>
        <v>1.25664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176</v>
      </c>
      <c r="AT175" s="184" t="s">
        <v>237</v>
      </c>
      <c r="AU175" s="184" t="s">
        <v>83</v>
      </c>
      <c r="AY175" s="18" t="s">
        <v>135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141</v>
      </c>
      <c r="BM175" s="184" t="s">
        <v>634</v>
      </c>
    </row>
    <row r="176" s="14" customFormat="1">
      <c r="A176" s="14"/>
      <c r="B176" s="194"/>
      <c r="C176" s="14"/>
      <c r="D176" s="187" t="s">
        <v>150</v>
      </c>
      <c r="E176" s="195" t="s">
        <v>1</v>
      </c>
      <c r="F176" s="196" t="s">
        <v>635</v>
      </c>
      <c r="G176" s="14"/>
      <c r="H176" s="197">
        <v>7.1399999999999997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150</v>
      </c>
      <c r="AU176" s="195" t="s">
        <v>83</v>
      </c>
      <c r="AV176" s="14" t="s">
        <v>83</v>
      </c>
      <c r="AW176" s="14" t="s">
        <v>30</v>
      </c>
      <c r="AX176" s="14" t="s">
        <v>81</v>
      </c>
      <c r="AY176" s="195" t="s">
        <v>135</v>
      </c>
    </row>
    <row r="177" s="12" customFormat="1" ht="22.8" customHeight="1">
      <c r="A177" s="12"/>
      <c r="B177" s="158"/>
      <c r="C177" s="12"/>
      <c r="D177" s="159" t="s">
        <v>72</v>
      </c>
      <c r="E177" s="169" t="s">
        <v>251</v>
      </c>
      <c r="F177" s="169" t="s">
        <v>252</v>
      </c>
      <c r="G177" s="12"/>
      <c r="H177" s="12"/>
      <c r="I177" s="161"/>
      <c r="J177" s="170">
        <f>BK177</f>
        <v>0</v>
      </c>
      <c r="K177" s="12"/>
      <c r="L177" s="158"/>
      <c r="M177" s="163"/>
      <c r="N177" s="164"/>
      <c r="O177" s="164"/>
      <c r="P177" s="165">
        <f>SUM(P178:P181)</f>
        <v>0</v>
      </c>
      <c r="Q177" s="164"/>
      <c r="R177" s="165">
        <f>SUM(R178:R181)</f>
        <v>37.10886</v>
      </c>
      <c r="S177" s="164"/>
      <c r="T177" s="166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9" t="s">
        <v>81</v>
      </c>
      <c r="AT177" s="167" t="s">
        <v>72</v>
      </c>
      <c r="AU177" s="167" t="s">
        <v>81</v>
      </c>
      <c r="AY177" s="159" t="s">
        <v>135</v>
      </c>
      <c r="BK177" s="168">
        <f>SUM(BK178:BK181)</f>
        <v>0</v>
      </c>
    </row>
    <row r="178" s="2" customFormat="1" ht="14.4" customHeight="1">
      <c r="A178" s="37"/>
      <c r="B178" s="171"/>
      <c r="C178" s="172" t="s">
        <v>242</v>
      </c>
      <c r="D178" s="172" t="s">
        <v>137</v>
      </c>
      <c r="E178" s="173" t="s">
        <v>225</v>
      </c>
      <c r="F178" s="174" t="s">
        <v>226</v>
      </c>
      <c r="G178" s="175" t="s">
        <v>140</v>
      </c>
      <c r="H178" s="176">
        <v>186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141</v>
      </c>
      <c r="AT178" s="184" t="s">
        <v>137</v>
      </c>
      <c r="AU178" s="184" t="s">
        <v>83</v>
      </c>
      <c r="AY178" s="18" t="s">
        <v>135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141</v>
      </c>
      <c r="BM178" s="184" t="s">
        <v>636</v>
      </c>
    </row>
    <row r="179" s="2" customFormat="1" ht="24.15" customHeight="1">
      <c r="A179" s="37"/>
      <c r="B179" s="171"/>
      <c r="C179" s="172" t="s">
        <v>7</v>
      </c>
      <c r="D179" s="172" t="s">
        <v>137</v>
      </c>
      <c r="E179" s="173" t="s">
        <v>256</v>
      </c>
      <c r="F179" s="174" t="s">
        <v>257</v>
      </c>
      <c r="G179" s="175" t="s">
        <v>140</v>
      </c>
      <c r="H179" s="176">
        <v>186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0.084250000000000005</v>
      </c>
      <c r="R179" s="182">
        <f>Q179*H179</f>
        <v>15.670500000000001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141</v>
      </c>
      <c r="AT179" s="184" t="s">
        <v>137</v>
      </c>
      <c r="AU179" s="184" t="s">
        <v>83</v>
      </c>
      <c r="AY179" s="18" t="s">
        <v>135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81</v>
      </c>
      <c r="BK179" s="185">
        <f>ROUND(I179*H179,2)</f>
        <v>0</v>
      </c>
      <c r="BL179" s="18" t="s">
        <v>141</v>
      </c>
      <c r="BM179" s="184" t="s">
        <v>637</v>
      </c>
    </row>
    <row r="180" s="2" customFormat="1" ht="14.4" customHeight="1">
      <c r="A180" s="37"/>
      <c r="B180" s="171"/>
      <c r="C180" s="210" t="s">
        <v>253</v>
      </c>
      <c r="D180" s="210" t="s">
        <v>237</v>
      </c>
      <c r="E180" s="211" t="s">
        <v>260</v>
      </c>
      <c r="F180" s="212" t="s">
        <v>261</v>
      </c>
      <c r="G180" s="213" t="s">
        <v>140</v>
      </c>
      <c r="H180" s="214">
        <v>189.72</v>
      </c>
      <c r="I180" s="215"/>
      <c r="J180" s="216">
        <f>ROUND(I180*H180,2)</f>
        <v>0</v>
      </c>
      <c r="K180" s="217"/>
      <c r="L180" s="218"/>
      <c r="M180" s="219" t="s">
        <v>1</v>
      </c>
      <c r="N180" s="220" t="s">
        <v>38</v>
      </c>
      <c r="O180" s="76"/>
      <c r="P180" s="182">
        <f>O180*H180</f>
        <v>0</v>
      </c>
      <c r="Q180" s="182">
        <v>0.113</v>
      </c>
      <c r="R180" s="182">
        <f>Q180*H180</f>
        <v>21.438359999999999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176</v>
      </c>
      <c r="AT180" s="184" t="s">
        <v>237</v>
      </c>
      <c r="AU180" s="184" t="s">
        <v>83</v>
      </c>
      <c r="AY180" s="18" t="s">
        <v>135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81</v>
      </c>
      <c r="BK180" s="185">
        <f>ROUND(I180*H180,2)</f>
        <v>0</v>
      </c>
      <c r="BL180" s="18" t="s">
        <v>141</v>
      </c>
      <c r="BM180" s="184" t="s">
        <v>638</v>
      </c>
    </row>
    <row r="181" s="14" customFormat="1">
      <c r="A181" s="14"/>
      <c r="B181" s="194"/>
      <c r="C181" s="14"/>
      <c r="D181" s="187" t="s">
        <v>150</v>
      </c>
      <c r="E181" s="195" t="s">
        <v>1</v>
      </c>
      <c r="F181" s="196" t="s">
        <v>639</v>
      </c>
      <c r="G181" s="14"/>
      <c r="H181" s="197">
        <v>189.72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150</v>
      </c>
      <c r="AU181" s="195" t="s">
        <v>83</v>
      </c>
      <c r="AV181" s="14" t="s">
        <v>83</v>
      </c>
      <c r="AW181" s="14" t="s">
        <v>30</v>
      </c>
      <c r="AX181" s="14" t="s">
        <v>81</v>
      </c>
      <c r="AY181" s="195" t="s">
        <v>135</v>
      </c>
    </row>
    <row r="182" s="12" customFormat="1" ht="22.8" customHeight="1">
      <c r="A182" s="12"/>
      <c r="B182" s="158"/>
      <c r="C182" s="12"/>
      <c r="D182" s="159" t="s">
        <v>72</v>
      </c>
      <c r="E182" s="169" t="s">
        <v>176</v>
      </c>
      <c r="F182" s="169" t="s">
        <v>264</v>
      </c>
      <c r="G182" s="12"/>
      <c r="H182" s="12"/>
      <c r="I182" s="161"/>
      <c r="J182" s="170">
        <f>BK182</f>
        <v>0</v>
      </c>
      <c r="K182" s="12"/>
      <c r="L182" s="158"/>
      <c r="M182" s="163"/>
      <c r="N182" s="164"/>
      <c r="O182" s="164"/>
      <c r="P182" s="165">
        <f>SUM(P183:P190)</f>
        <v>0</v>
      </c>
      <c r="Q182" s="164"/>
      <c r="R182" s="165">
        <f>SUM(R183:R190)</f>
        <v>0</v>
      </c>
      <c r="S182" s="164"/>
      <c r="T182" s="166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81</v>
      </c>
      <c r="AT182" s="167" t="s">
        <v>72</v>
      </c>
      <c r="AU182" s="167" t="s">
        <v>81</v>
      </c>
      <c r="AY182" s="159" t="s">
        <v>135</v>
      </c>
      <c r="BK182" s="168">
        <f>SUM(BK183:BK190)</f>
        <v>0</v>
      </c>
    </row>
    <row r="183" s="2" customFormat="1" ht="24.15" customHeight="1">
      <c r="A183" s="37"/>
      <c r="B183" s="171"/>
      <c r="C183" s="172" t="s">
        <v>255</v>
      </c>
      <c r="D183" s="172" t="s">
        <v>137</v>
      </c>
      <c r="E183" s="173" t="s">
        <v>266</v>
      </c>
      <c r="F183" s="174" t="s">
        <v>267</v>
      </c>
      <c r="G183" s="175" t="s">
        <v>163</v>
      </c>
      <c r="H183" s="176">
        <v>2.0270000000000001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141</v>
      </c>
      <c r="AT183" s="184" t="s">
        <v>137</v>
      </c>
      <c r="AU183" s="184" t="s">
        <v>83</v>
      </c>
      <c r="AY183" s="18" t="s">
        <v>135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141</v>
      </c>
      <c r="BM183" s="184" t="s">
        <v>640</v>
      </c>
    </row>
    <row r="184" s="13" customFormat="1">
      <c r="A184" s="13"/>
      <c r="B184" s="186"/>
      <c r="C184" s="13"/>
      <c r="D184" s="187" t="s">
        <v>150</v>
      </c>
      <c r="E184" s="188" t="s">
        <v>1</v>
      </c>
      <c r="F184" s="189" t="s">
        <v>269</v>
      </c>
      <c r="G184" s="13"/>
      <c r="H184" s="188" t="s">
        <v>1</v>
      </c>
      <c r="I184" s="190"/>
      <c r="J184" s="13"/>
      <c r="K184" s="13"/>
      <c r="L184" s="186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150</v>
      </c>
      <c r="AU184" s="188" t="s">
        <v>83</v>
      </c>
      <c r="AV184" s="13" t="s">
        <v>81</v>
      </c>
      <c r="AW184" s="13" t="s">
        <v>30</v>
      </c>
      <c r="AX184" s="13" t="s">
        <v>73</v>
      </c>
      <c r="AY184" s="188" t="s">
        <v>135</v>
      </c>
    </row>
    <row r="185" s="13" customFormat="1">
      <c r="A185" s="13"/>
      <c r="B185" s="186"/>
      <c r="C185" s="13"/>
      <c r="D185" s="187" t="s">
        <v>150</v>
      </c>
      <c r="E185" s="188" t="s">
        <v>1</v>
      </c>
      <c r="F185" s="189" t="s">
        <v>270</v>
      </c>
      <c r="G185" s="13"/>
      <c r="H185" s="188" t="s">
        <v>1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150</v>
      </c>
      <c r="AU185" s="188" t="s">
        <v>83</v>
      </c>
      <c r="AV185" s="13" t="s">
        <v>81</v>
      </c>
      <c r="AW185" s="13" t="s">
        <v>30</v>
      </c>
      <c r="AX185" s="13" t="s">
        <v>73</v>
      </c>
      <c r="AY185" s="188" t="s">
        <v>135</v>
      </c>
    </row>
    <row r="186" s="14" customFormat="1">
      <c r="A186" s="14"/>
      <c r="B186" s="194"/>
      <c r="C186" s="14"/>
      <c r="D186" s="187" t="s">
        <v>150</v>
      </c>
      <c r="E186" s="195" t="s">
        <v>1</v>
      </c>
      <c r="F186" s="196" t="s">
        <v>641</v>
      </c>
      <c r="G186" s="14"/>
      <c r="H186" s="197">
        <v>2.0270000000000001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150</v>
      </c>
      <c r="AU186" s="195" t="s">
        <v>83</v>
      </c>
      <c r="AV186" s="14" t="s">
        <v>83</v>
      </c>
      <c r="AW186" s="14" t="s">
        <v>30</v>
      </c>
      <c r="AX186" s="14" t="s">
        <v>73</v>
      </c>
      <c r="AY186" s="195" t="s">
        <v>135</v>
      </c>
    </row>
    <row r="187" s="15" customFormat="1">
      <c r="A187" s="15"/>
      <c r="B187" s="202"/>
      <c r="C187" s="15"/>
      <c r="D187" s="187" t="s">
        <v>150</v>
      </c>
      <c r="E187" s="203" t="s">
        <v>1</v>
      </c>
      <c r="F187" s="204" t="s">
        <v>155</v>
      </c>
      <c r="G187" s="15"/>
      <c r="H187" s="205">
        <v>2.0270000000000001</v>
      </c>
      <c r="I187" s="206"/>
      <c r="J187" s="15"/>
      <c r="K187" s="15"/>
      <c r="L187" s="202"/>
      <c r="M187" s="207"/>
      <c r="N187" s="208"/>
      <c r="O187" s="208"/>
      <c r="P187" s="208"/>
      <c r="Q187" s="208"/>
      <c r="R187" s="208"/>
      <c r="S187" s="208"/>
      <c r="T187" s="20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3" t="s">
        <v>150</v>
      </c>
      <c r="AU187" s="203" t="s">
        <v>83</v>
      </c>
      <c r="AV187" s="15" t="s">
        <v>141</v>
      </c>
      <c r="AW187" s="15" t="s">
        <v>30</v>
      </c>
      <c r="AX187" s="15" t="s">
        <v>81</v>
      </c>
      <c r="AY187" s="203" t="s">
        <v>135</v>
      </c>
    </row>
    <row r="188" s="2" customFormat="1" ht="14.4" customHeight="1">
      <c r="A188" s="37"/>
      <c r="B188" s="171"/>
      <c r="C188" s="172" t="s">
        <v>259</v>
      </c>
      <c r="D188" s="172" t="s">
        <v>137</v>
      </c>
      <c r="E188" s="173" t="s">
        <v>464</v>
      </c>
      <c r="F188" s="174" t="s">
        <v>465</v>
      </c>
      <c r="G188" s="175" t="s">
        <v>158</v>
      </c>
      <c r="H188" s="176">
        <v>72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38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141</v>
      </c>
      <c r="AT188" s="184" t="s">
        <v>137</v>
      </c>
      <c r="AU188" s="184" t="s">
        <v>83</v>
      </c>
      <c r="AY188" s="18" t="s">
        <v>135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141</v>
      </c>
      <c r="BM188" s="184" t="s">
        <v>642</v>
      </c>
    </row>
    <row r="189" s="14" customFormat="1">
      <c r="A189" s="14"/>
      <c r="B189" s="194"/>
      <c r="C189" s="14"/>
      <c r="D189" s="187" t="s">
        <v>150</v>
      </c>
      <c r="E189" s="195" t="s">
        <v>1</v>
      </c>
      <c r="F189" s="196" t="s">
        <v>643</v>
      </c>
      <c r="G189" s="14"/>
      <c r="H189" s="197">
        <v>72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150</v>
      </c>
      <c r="AU189" s="195" t="s">
        <v>83</v>
      </c>
      <c r="AV189" s="14" t="s">
        <v>83</v>
      </c>
      <c r="AW189" s="14" t="s">
        <v>30</v>
      </c>
      <c r="AX189" s="14" t="s">
        <v>81</v>
      </c>
      <c r="AY189" s="195" t="s">
        <v>135</v>
      </c>
    </row>
    <row r="190" s="2" customFormat="1" ht="14.4" customHeight="1">
      <c r="A190" s="37"/>
      <c r="B190" s="171"/>
      <c r="C190" s="172" t="s">
        <v>265</v>
      </c>
      <c r="D190" s="172" t="s">
        <v>137</v>
      </c>
      <c r="E190" s="173" t="s">
        <v>275</v>
      </c>
      <c r="F190" s="174" t="s">
        <v>276</v>
      </c>
      <c r="G190" s="175" t="s">
        <v>158</v>
      </c>
      <c r="H190" s="176">
        <v>0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38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141</v>
      </c>
      <c r="AT190" s="184" t="s">
        <v>137</v>
      </c>
      <c r="AU190" s="184" t="s">
        <v>83</v>
      </c>
      <c r="AY190" s="18" t="s">
        <v>135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141</v>
      </c>
      <c r="BM190" s="184" t="s">
        <v>644</v>
      </c>
    </row>
    <row r="191" s="12" customFormat="1" ht="22.8" customHeight="1">
      <c r="A191" s="12"/>
      <c r="B191" s="158"/>
      <c r="C191" s="12"/>
      <c r="D191" s="159" t="s">
        <v>72</v>
      </c>
      <c r="E191" s="169" t="s">
        <v>170</v>
      </c>
      <c r="F191" s="169" t="s">
        <v>278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SUM(P192:P202)</f>
        <v>0</v>
      </c>
      <c r="Q191" s="164"/>
      <c r="R191" s="165">
        <f>SUM(R192:R202)</f>
        <v>18.6324705</v>
      </c>
      <c r="S191" s="164"/>
      <c r="T191" s="166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81</v>
      </c>
      <c r="AT191" s="167" t="s">
        <v>72</v>
      </c>
      <c r="AU191" s="167" t="s">
        <v>81</v>
      </c>
      <c r="AY191" s="159" t="s">
        <v>135</v>
      </c>
      <c r="BK191" s="168">
        <f>SUM(BK192:BK202)</f>
        <v>0</v>
      </c>
    </row>
    <row r="192" s="2" customFormat="1" ht="24.15" customHeight="1">
      <c r="A192" s="37"/>
      <c r="B192" s="171"/>
      <c r="C192" s="172" t="s">
        <v>274</v>
      </c>
      <c r="D192" s="172" t="s">
        <v>137</v>
      </c>
      <c r="E192" s="173" t="s">
        <v>304</v>
      </c>
      <c r="F192" s="174" t="s">
        <v>305</v>
      </c>
      <c r="G192" s="175" t="s">
        <v>158</v>
      </c>
      <c r="H192" s="176">
        <v>37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38</v>
      </c>
      <c r="O192" s="76"/>
      <c r="P192" s="182">
        <f>O192*H192</f>
        <v>0</v>
      </c>
      <c r="Q192" s="182">
        <v>0.1295</v>
      </c>
      <c r="R192" s="182">
        <f>Q192*H192</f>
        <v>4.7915000000000001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141</v>
      </c>
      <c r="AT192" s="184" t="s">
        <v>137</v>
      </c>
      <c r="AU192" s="184" t="s">
        <v>83</v>
      </c>
      <c r="AY192" s="18" t="s">
        <v>135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81</v>
      </c>
      <c r="BK192" s="185">
        <f>ROUND(I192*H192,2)</f>
        <v>0</v>
      </c>
      <c r="BL192" s="18" t="s">
        <v>141</v>
      </c>
      <c r="BM192" s="184" t="s">
        <v>645</v>
      </c>
    </row>
    <row r="193" s="2" customFormat="1" ht="14.4" customHeight="1">
      <c r="A193" s="37"/>
      <c r="B193" s="171"/>
      <c r="C193" s="210" t="s">
        <v>279</v>
      </c>
      <c r="D193" s="210" t="s">
        <v>237</v>
      </c>
      <c r="E193" s="211" t="s">
        <v>308</v>
      </c>
      <c r="F193" s="212" t="s">
        <v>309</v>
      </c>
      <c r="G193" s="213" t="s">
        <v>158</v>
      </c>
      <c r="H193" s="214">
        <v>37.369999999999997</v>
      </c>
      <c r="I193" s="215"/>
      <c r="J193" s="216">
        <f>ROUND(I193*H193,2)</f>
        <v>0</v>
      </c>
      <c r="K193" s="217"/>
      <c r="L193" s="218"/>
      <c r="M193" s="219" t="s">
        <v>1</v>
      </c>
      <c r="N193" s="220" t="s">
        <v>38</v>
      </c>
      <c r="O193" s="76"/>
      <c r="P193" s="182">
        <f>O193*H193</f>
        <v>0</v>
      </c>
      <c r="Q193" s="182">
        <v>0.056120000000000003</v>
      </c>
      <c r="R193" s="182">
        <f>Q193*H193</f>
        <v>2.0972043999999999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176</v>
      </c>
      <c r="AT193" s="184" t="s">
        <v>237</v>
      </c>
      <c r="AU193" s="184" t="s">
        <v>83</v>
      </c>
      <c r="AY193" s="18" t="s">
        <v>135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141</v>
      </c>
      <c r="BM193" s="184" t="s">
        <v>646</v>
      </c>
    </row>
    <row r="194" s="14" customFormat="1">
      <c r="A194" s="14"/>
      <c r="B194" s="194"/>
      <c r="C194" s="14"/>
      <c r="D194" s="187" t="s">
        <v>150</v>
      </c>
      <c r="E194" s="195" t="s">
        <v>1</v>
      </c>
      <c r="F194" s="196" t="s">
        <v>647</v>
      </c>
      <c r="G194" s="14"/>
      <c r="H194" s="197">
        <v>37.369999999999997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150</v>
      </c>
      <c r="AU194" s="195" t="s">
        <v>83</v>
      </c>
      <c r="AV194" s="14" t="s">
        <v>83</v>
      </c>
      <c r="AW194" s="14" t="s">
        <v>30</v>
      </c>
      <c r="AX194" s="14" t="s">
        <v>81</v>
      </c>
      <c r="AY194" s="195" t="s">
        <v>135</v>
      </c>
    </row>
    <row r="195" s="2" customFormat="1" ht="24.15" customHeight="1">
      <c r="A195" s="37"/>
      <c r="B195" s="171"/>
      <c r="C195" s="172" t="s">
        <v>283</v>
      </c>
      <c r="D195" s="172" t="s">
        <v>137</v>
      </c>
      <c r="E195" s="173" t="s">
        <v>313</v>
      </c>
      <c r="F195" s="174" t="s">
        <v>314</v>
      </c>
      <c r="G195" s="175" t="s">
        <v>163</v>
      </c>
      <c r="H195" s="176">
        <v>1.665</v>
      </c>
      <c r="I195" s="177"/>
      <c r="J195" s="178">
        <f>ROUND(I195*H195,2)</f>
        <v>0</v>
      </c>
      <c r="K195" s="179"/>
      <c r="L195" s="38"/>
      <c r="M195" s="180" t="s">
        <v>1</v>
      </c>
      <c r="N195" s="181" t="s">
        <v>38</v>
      </c>
      <c r="O195" s="76"/>
      <c r="P195" s="182">
        <f>O195*H195</f>
        <v>0</v>
      </c>
      <c r="Q195" s="182">
        <v>2.2563399999999998</v>
      </c>
      <c r="R195" s="182">
        <f>Q195*H195</f>
        <v>3.7568060999999999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141</v>
      </c>
      <c r="AT195" s="184" t="s">
        <v>137</v>
      </c>
      <c r="AU195" s="184" t="s">
        <v>83</v>
      </c>
      <c r="AY195" s="18" t="s">
        <v>135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81</v>
      </c>
      <c r="BK195" s="185">
        <f>ROUND(I195*H195,2)</f>
        <v>0</v>
      </c>
      <c r="BL195" s="18" t="s">
        <v>141</v>
      </c>
      <c r="BM195" s="184" t="s">
        <v>648</v>
      </c>
    </row>
    <row r="196" s="14" customFormat="1">
      <c r="A196" s="14"/>
      <c r="B196" s="194"/>
      <c r="C196" s="14"/>
      <c r="D196" s="187" t="s">
        <v>150</v>
      </c>
      <c r="E196" s="195" t="s">
        <v>1</v>
      </c>
      <c r="F196" s="196" t="s">
        <v>649</v>
      </c>
      <c r="G196" s="14"/>
      <c r="H196" s="197">
        <v>1.665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150</v>
      </c>
      <c r="AU196" s="195" t="s">
        <v>83</v>
      </c>
      <c r="AV196" s="14" t="s">
        <v>83</v>
      </c>
      <c r="AW196" s="14" t="s">
        <v>30</v>
      </c>
      <c r="AX196" s="14" t="s">
        <v>73</v>
      </c>
      <c r="AY196" s="195" t="s">
        <v>135</v>
      </c>
    </row>
    <row r="197" s="15" customFormat="1">
      <c r="A197" s="15"/>
      <c r="B197" s="202"/>
      <c r="C197" s="15"/>
      <c r="D197" s="187" t="s">
        <v>150</v>
      </c>
      <c r="E197" s="203" t="s">
        <v>1</v>
      </c>
      <c r="F197" s="204" t="s">
        <v>155</v>
      </c>
      <c r="G197" s="15"/>
      <c r="H197" s="205">
        <v>1.665</v>
      </c>
      <c r="I197" s="206"/>
      <c r="J197" s="15"/>
      <c r="K197" s="15"/>
      <c r="L197" s="202"/>
      <c r="M197" s="207"/>
      <c r="N197" s="208"/>
      <c r="O197" s="208"/>
      <c r="P197" s="208"/>
      <c r="Q197" s="208"/>
      <c r="R197" s="208"/>
      <c r="S197" s="208"/>
      <c r="T197" s="20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3" t="s">
        <v>150</v>
      </c>
      <c r="AU197" s="203" t="s">
        <v>83</v>
      </c>
      <c r="AV197" s="15" t="s">
        <v>141</v>
      </c>
      <c r="AW197" s="15" t="s">
        <v>30</v>
      </c>
      <c r="AX197" s="15" t="s">
        <v>81</v>
      </c>
      <c r="AY197" s="203" t="s">
        <v>135</v>
      </c>
    </row>
    <row r="198" s="2" customFormat="1" ht="24.15" customHeight="1">
      <c r="A198" s="37"/>
      <c r="B198" s="171"/>
      <c r="C198" s="172" t="s">
        <v>288</v>
      </c>
      <c r="D198" s="172" t="s">
        <v>137</v>
      </c>
      <c r="E198" s="173" t="s">
        <v>330</v>
      </c>
      <c r="F198" s="174" t="s">
        <v>331</v>
      </c>
      <c r="G198" s="175" t="s">
        <v>158</v>
      </c>
      <c r="H198" s="176">
        <v>36</v>
      </c>
      <c r="I198" s="177"/>
      <c r="J198" s="178">
        <f>ROUND(I198*H198,2)</f>
        <v>0</v>
      </c>
      <c r="K198" s="179"/>
      <c r="L198" s="38"/>
      <c r="M198" s="180" t="s">
        <v>1</v>
      </c>
      <c r="N198" s="181" t="s">
        <v>38</v>
      </c>
      <c r="O198" s="76"/>
      <c r="P198" s="182">
        <f>O198*H198</f>
        <v>0</v>
      </c>
      <c r="Q198" s="182">
        <v>0.13095999999999999</v>
      </c>
      <c r="R198" s="182">
        <f>Q198*H198</f>
        <v>4.7145599999999996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141</v>
      </c>
      <c r="AT198" s="184" t="s">
        <v>137</v>
      </c>
      <c r="AU198" s="184" t="s">
        <v>83</v>
      </c>
      <c r="AY198" s="18" t="s">
        <v>135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81</v>
      </c>
      <c r="BK198" s="185">
        <f>ROUND(I198*H198,2)</f>
        <v>0</v>
      </c>
      <c r="BL198" s="18" t="s">
        <v>141</v>
      </c>
      <c r="BM198" s="184" t="s">
        <v>650</v>
      </c>
    </row>
    <row r="199" s="2" customFormat="1" ht="14.4" customHeight="1">
      <c r="A199" s="37"/>
      <c r="B199" s="171"/>
      <c r="C199" s="210" t="s">
        <v>293</v>
      </c>
      <c r="D199" s="210" t="s">
        <v>237</v>
      </c>
      <c r="E199" s="211" t="s">
        <v>334</v>
      </c>
      <c r="F199" s="212" t="s">
        <v>335</v>
      </c>
      <c r="G199" s="213" t="s">
        <v>174</v>
      </c>
      <c r="H199" s="214">
        <v>36.359999999999999</v>
      </c>
      <c r="I199" s="215"/>
      <c r="J199" s="216">
        <f>ROUND(I199*H199,2)</f>
        <v>0</v>
      </c>
      <c r="K199" s="217"/>
      <c r="L199" s="218"/>
      <c r="M199" s="219" t="s">
        <v>1</v>
      </c>
      <c r="N199" s="220" t="s">
        <v>38</v>
      </c>
      <c r="O199" s="76"/>
      <c r="P199" s="182">
        <f>O199*H199</f>
        <v>0</v>
      </c>
      <c r="Q199" s="182">
        <v>0.068000000000000005</v>
      </c>
      <c r="R199" s="182">
        <f>Q199*H199</f>
        <v>2.47248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176</v>
      </c>
      <c r="AT199" s="184" t="s">
        <v>237</v>
      </c>
      <c r="AU199" s="184" t="s">
        <v>83</v>
      </c>
      <c r="AY199" s="18" t="s">
        <v>135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81</v>
      </c>
      <c r="BK199" s="185">
        <f>ROUND(I199*H199,2)</f>
        <v>0</v>
      </c>
      <c r="BL199" s="18" t="s">
        <v>141</v>
      </c>
      <c r="BM199" s="184" t="s">
        <v>651</v>
      </c>
    </row>
    <row r="200" s="14" customFormat="1">
      <c r="A200" s="14"/>
      <c r="B200" s="194"/>
      <c r="C200" s="14"/>
      <c r="D200" s="187" t="s">
        <v>150</v>
      </c>
      <c r="E200" s="195" t="s">
        <v>1</v>
      </c>
      <c r="F200" s="196" t="s">
        <v>311</v>
      </c>
      <c r="G200" s="14"/>
      <c r="H200" s="197">
        <v>36.359999999999999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150</v>
      </c>
      <c r="AU200" s="195" t="s">
        <v>83</v>
      </c>
      <c r="AV200" s="14" t="s">
        <v>83</v>
      </c>
      <c r="AW200" s="14" t="s">
        <v>30</v>
      </c>
      <c r="AX200" s="14" t="s">
        <v>81</v>
      </c>
      <c r="AY200" s="195" t="s">
        <v>135</v>
      </c>
    </row>
    <row r="201" s="2" customFormat="1" ht="14.4" customHeight="1">
      <c r="A201" s="37"/>
      <c r="B201" s="171"/>
      <c r="C201" s="210" t="s">
        <v>298</v>
      </c>
      <c r="D201" s="210" t="s">
        <v>237</v>
      </c>
      <c r="E201" s="211" t="s">
        <v>339</v>
      </c>
      <c r="F201" s="212" t="s">
        <v>340</v>
      </c>
      <c r="G201" s="213" t="s">
        <v>174</v>
      </c>
      <c r="H201" s="214">
        <v>72.719999999999999</v>
      </c>
      <c r="I201" s="215"/>
      <c r="J201" s="216">
        <f>ROUND(I201*H201,2)</f>
        <v>0</v>
      </c>
      <c r="K201" s="217"/>
      <c r="L201" s="218"/>
      <c r="M201" s="219" t="s">
        <v>1</v>
      </c>
      <c r="N201" s="220" t="s">
        <v>38</v>
      </c>
      <c r="O201" s="76"/>
      <c r="P201" s="182">
        <f>O201*H201</f>
        <v>0</v>
      </c>
      <c r="Q201" s="182">
        <v>0.010999999999999999</v>
      </c>
      <c r="R201" s="182">
        <f>Q201*H201</f>
        <v>0.79991999999999996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176</v>
      </c>
      <c r="AT201" s="184" t="s">
        <v>237</v>
      </c>
      <c r="AU201" s="184" t="s">
        <v>83</v>
      </c>
      <c r="AY201" s="18" t="s">
        <v>135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141</v>
      </c>
      <c r="BM201" s="184" t="s">
        <v>652</v>
      </c>
    </row>
    <row r="202" s="14" customFormat="1">
      <c r="A202" s="14"/>
      <c r="B202" s="194"/>
      <c r="C202" s="14"/>
      <c r="D202" s="187" t="s">
        <v>150</v>
      </c>
      <c r="E202" s="195" t="s">
        <v>1</v>
      </c>
      <c r="F202" s="196" t="s">
        <v>653</v>
      </c>
      <c r="G202" s="14"/>
      <c r="H202" s="197">
        <v>72.719999999999999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150</v>
      </c>
      <c r="AU202" s="195" t="s">
        <v>83</v>
      </c>
      <c r="AV202" s="14" t="s">
        <v>83</v>
      </c>
      <c r="AW202" s="14" t="s">
        <v>30</v>
      </c>
      <c r="AX202" s="14" t="s">
        <v>81</v>
      </c>
      <c r="AY202" s="195" t="s">
        <v>135</v>
      </c>
    </row>
    <row r="203" s="12" customFormat="1" ht="22.8" customHeight="1">
      <c r="A203" s="12"/>
      <c r="B203" s="158"/>
      <c r="C203" s="12"/>
      <c r="D203" s="159" t="s">
        <v>72</v>
      </c>
      <c r="E203" s="169" t="s">
        <v>343</v>
      </c>
      <c r="F203" s="169" t="s">
        <v>344</v>
      </c>
      <c r="G203" s="12"/>
      <c r="H203" s="12"/>
      <c r="I203" s="161"/>
      <c r="J203" s="170">
        <f>BK203</f>
        <v>0</v>
      </c>
      <c r="K203" s="12"/>
      <c r="L203" s="158"/>
      <c r="M203" s="163"/>
      <c r="N203" s="164"/>
      <c r="O203" s="164"/>
      <c r="P203" s="165">
        <f>SUM(P204:P211)</f>
        <v>0</v>
      </c>
      <c r="Q203" s="164"/>
      <c r="R203" s="165">
        <f>SUM(R204:R211)</f>
        <v>0</v>
      </c>
      <c r="S203" s="164"/>
      <c r="T203" s="166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81</v>
      </c>
      <c r="AT203" s="167" t="s">
        <v>72</v>
      </c>
      <c r="AU203" s="167" t="s">
        <v>81</v>
      </c>
      <c r="AY203" s="159" t="s">
        <v>135</v>
      </c>
      <c r="BK203" s="168">
        <f>SUM(BK204:BK211)</f>
        <v>0</v>
      </c>
    </row>
    <row r="204" s="2" customFormat="1" ht="14.4" customHeight="1">
      <c r="A204" s="37"/>
      <c r="B204" s="171"/>
      <c r="C204" s="172" t="s">
        <v>303</v>
      </c>
      <c r="D204" s="172" t="s">
        <v>137</v>
      </c>
      <c r="E204" s="173" t="s">
        <v>346</v>
      </c>
      <c r="F204" s="174" t="s">
        <v>347</v>
      </c>
      <c r="G204" s="175" t="s">
        <v>198</v>
      </c>
      <c r="H204" s="176">
        <v>139.66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38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141</v>
      </c>
      <c r="AT204" s="184" t="s">
        <v>137</v>
      </c>
      <c r="AU204" s="184" t="s">
        <v>83</v>
      </c>
      <c r="AY204" s="18" t="s">
        <v>135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81</v>
      </c>
      <c r="BK204" s="185">
        <f>ROUND(I204*H204,2)</f>
        <v>0</v>
      </c>
      <c r="BL204" s="18" t="s">
        <v>141</v>
      </c>
      <c r="BM204" s="184" t="s">
        <v>654</v>
      </c>
    </row>
    <row r="205" s="2" customFormat="1" ht="24.15" customHeight="1">
      <c r="A205" s="37"/>
      <c r="B205" s="171"/>
      <c r="C205" s="172" t="s">
        <v>307</v>
      </c>
      <c r="D205" s="172" t="s">
        <v>137</v>
      </c>
      <c r="E205" s="173" t="s">
        <v>350</v>
      </c>
      <c r="F205" s="174" t="s">
        <v>351</v>
      </c>
      <c r="G205" s="175" t="s">
        <v>198</v>
      </c>
      <c r="H205" s="176">
        <v>1256.9400000000001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38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141</v>
      </c>
      <c r="AT205" s="184" t="s">
        <v>137</v>
      </c>
      <c r="AU205" s="184" t="s">
        <v>83</v>
      </c>
      <c r="AY205" s="18" t="s">
        <v>135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141</v>
      </c>
      <c r="BM205" s="184" t="s">
        <v>655</v>
      </c>
    </row>
    <row r="206" s="14" customFormat="1">
      <c r="A206" s="14"/>
      <c r="B206" s="194"/>
      <c r="C206" s="14"/>
      <c r="D206" s="187" t="s">
        <v>150</v>
      </c>
      <c r="E206" s="14"/>
      <c r="F206" s="196" t="s">
        <v>656</v>
      </c>
      <c r="G206" s="14"/>
      <c r="H206" s="197">
        <v>1256.9400000000001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150</v>
      </c>
      <c r="AU206" s="195" t="s">
        <v>83</v>
      </c>
      <c r="AV206" s="14" t="s">
        <v>83</v>
      </c>
      <c r="AW206" s="14" t="s">
        <v>3</v>
      </c>
      <c r="AX206" s="14" t="s">
        <v>81</v>
      </c>
      <c r="AY206" s="195" t="s">
        <v>135</v>
      </c>
    </row>
    <row r="207" s="2" customFormat="1" ht="24.15" customHeight="1">
      <c r="A207" s="37"/>
      <c r="B207" s="171"/>
      <c r="C207" s="172" t="s">
        <v>312</v>
      </c>
      <c r="D207" s="172" t="s">
        <v>137</v>
      </c>
      <c r="E207" s="173" t="s">
        <v>355</v>
      </c>
      <c r="F207" s="174" t="s">
        <v>356</v>
      </c>
      <c r="G207" s="175" t="s">
        <v>198</v>
      </c>
      <c r="H207" s="176">
        <v>139.66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38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141</v>
      </c>
      <c r="AT207" s="184" t="s">
        <v>137</v>
      </c>
      <c r="AU207" s="184" t="s">
        <v>83</v>
      </c>
      <c r="AY207" s="18" t="s">
        <v>135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81</v>
      </c>
      <c r="BK207" s="185">
        <f>ROUND(I207*H207,2)</f>
        <v>0</v>
      </c>
      <c r="BL207" s="18" t="s">
        <v>141</v>
      </c>
      <c r="BM207" s="184" t="s">
        <v>657</v>
      </c>
    </row>
    <row r="208" s="2" customFormat="1" ht="24.15" customHeight="1">
      <c r="A208" s="37"/>
      <c r="B208" s="171"/>
      <c r="C208" s="172" t="s">
        <v>319</v>
      </c>
      <c r="D208" s="172" t="s">
        <v>137</v>
      </c>
      <c r="E208" s="173" t="s">
        <v>359</v>
      </c>
      <c r="F208" s="174" t="s">
        <v>360</v>
      </c>
      <c r="G208" s="175" t="s">
        <v>198</v>
      </c>
      <c r="H208" s="176">
        <v>75.280000000000001</v>
      </c>
      <c r="I208" s="177"/>
      <c r="J208" s="178">
        <f>ROUND(I208*H208,2)</f>
        <v>0</v>
      </c>
      <c r="K208" s="179"/>
      <c r="L208" s="38"/>
      <c r="M208" s="180" t="s">
        <v>1</v>
      </c>
      <c r="N208" s="181" t="s">
        <v>38</v>
      </c>
      <c r="O208" s="76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141</v>
      </c>
      <c r="AT208" s="184" t="s">
        <v>137</v>
      </c>
      <c r="AU208" s="184" t="s">
        <v>83</v>
      </c>
      <c r="AY208" s="18" t="s">
        <v>135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81</v>
      </c>
      <c r="BK208" s="185">
        <f>ROUND(I208*H208,2)</f>
        <v>0</v>
      </c>
      <c r="BL208" s="18" t="s">
        <v>141</v>
      </c>
      <c r="BM208" s="184" t="s">
        <v>658</v>
      </c>
    </row>
    <row r="209" s="14" customFormat="1">
      <c r="A209" s="14"/>
      <c r="B209" s="194"/>
      <c r="C209" s="14"/>
      <c r="D209" s="187" t="s">
        <v>150</v>
      </c>
      <c r="E209" s="195" t="s">
        <v>1</v>
      </c>
      <c r="F209" s="196" t="s">
        <v>659</v>
      </c>
      <c r="G209" s="14"/>
      <c r="H209" s="197">
        <v>75.280000000000001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150</v>
      </c>
      <c r="AU209" s="195" t="s">
        <v>83</v>
      </c>
      <c r="AV209" s="14" t="s">
        <v>83</v>
      </c>
      <c r="AW209" s="14" t="s">
        <v>30</v>
      </c>
      <c r="AX209" s="14" t="s">
        <v>81</v>
      </c>
      <c r="AY209" s="195" t="s">
        <v>135</v>
      </c>
    </row>
    <row r="210" s="2" customFormat="1" ht="24.15" customHeight="1">
      <c r="A210" s="37"/>
      <c r="B210" s="171"/>
      <c r="C210" s="172" t="s">
        <v>325</v>
      </c>
      <c r="D210" s="172" t="s">
        <v>137</v>
      </c>
      <c r="E210" s="173" t="s">
        <v>369</v>
      </c>
      <c r="F210" s="174" t="s">
        <v>197</v>
      </c>
      <c r="G210" s="175" t="s">
        <v>198</v>
      </c>
      <c r="H210" s="176">
        <v>64.379999999999995</v>
      </c>
      <c r="I210" s="177"/>
      <c r="J210" s="178">
        <f>ROUND(I210*H210,2)</f>
        <v>0</v>
      </c>
      <c r="K210" s="179"/>
      <c r="L210" s="38"/>
      <c r="M210" s="180" t="s">
        <v>1</v>
      </c>
      <c r="N210" s="181" t="s">
        <v>38</v>
      </c>
      <c r="O210" s="76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141</v>
      </c>
      <c r="AT210" s="184" t="s">
        <v>137</v>
      </c>
      <c r="AU210" s="184" t="s">
        <v>83</v>
      </c>
      <c r="AY210" s="18" t="s">
        <v>135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81</v>
      </c>
      <c r="BK210" s="185">
        <f>ROUND(I210*H210,2)</f>
        <v>0</v>
      </c>
      <c r="BL210" s="18" t="s">
        <v>141</v>
      </c>
      <c r="BM210" s="184" t="s">
        <v>660</v>
      </c>
    </row>
    <row r="211" s="14" customFormat="1">
      <c r="A211" s="14"/>
      <c r="B211" s="194"/>
      <c r="C211" s="14"/>
      <c r="D211" s="187" t="s">
        <v>150</v>
      </c>
      <c r="E211" s="195" t="s">
        <v>1</v>
      </c>
      <c r="F211" s="196" t="s">
        <v>661</v>
      </c>
      <c r="G211" s="14"/>
      <c r="H211" s="197">
        <v>64.379999999999995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150</v>
      </c>
      <c r="AU211" s="195" t="s">
        <v>83</v>
      </c>
      <c r="AV211" s="14" t="s">
        <v>83</v>
      </c>
      <c r="AW211" s="14" t="s">
        <v>30</v>
      </c>
      <c r="AX211" s="14" t="s">
        <v>81</v>
      </c>
      <c r="AY211" s="195" t="s">
        <v>135</v>
      </c>
    </row>
    <row r="212" s="12" customFormat="1" ht="22.8" customHeight="1">
      <c r="A212" s="12"/>
      <c r="B212" s="158"/>
      <c r="C212" s="12"/>
      <c r="D212" s="159" t="s">
        <v>72</v>
      </c>
      <c r="E212" s="169" t="s">
        <v>372</v>
      </c>
      <c r="F212" s="169" t="s">
        <v>373</v>
      </c>
      <c r="G212" s="12"/>
      <c r="H212" s="12"/>
      <c r="I212" s="161"/>
      <c r="J212" s="170">
        <f>BK212</f>
        <v>0</v>
      </c>
      <c r="K212" s="12"/>
      <c r="L212" s="158"/>
      <c r="M212" s="163"/>
      <c r="N212" s="164"/>
      <c r="O212" s="164"/>
      <c r="P212" s="165">
        <f>P213</f>
        <v>0</v>
      </c>
      <c r="Q212" s="164"/>
      <c r="R212" s="165">
        <f>R213</f>
        <v>0</v>
      </c>
      <c r="S212" s="164"/>
      <c r="T212" s="166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9" t="s">
        <v>81</v>
      </c>
      <c r="AT212" s="167" t="s">
        <v>72</v>
      </c>
      <c r="AU212" s="167" t="s">
        <v>81</v>
      </c>
      <c r="AY212" s="159" t="s">
        <v>135</v>
      </c>
      <c r="BK212" s="168">
        <f>BK213</f>
        <v>0</v>
      </c>
    </row>
    <row r="213" s="2" customFormat="1" ht="24.15" customHeight="1">
      <c r="A213" s="37"/>
      <c r="B213" s="171"/>
      <c r="C213" s="172" t="s">
        <v>329</v>
      </c>
      <c r="D213" s="172" t="s">
        <v>137</v>
      </c>
      <c r="E213" s="173" t="s">
        <v>375</v>
      </c>
      <c r="F213" s="174" t="s">
        <v>376</v>
      </c>
      <c r="G213" s="175" t="s">
        <v>198</v>
      </c>
      <c r="H213" s="176">
        <v>65.224000000000004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38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141</v>
      </c>
      <c r="AT213" s="184" t="s">
        <v>137</v>
      </c>
      <c r="AU213" s="184" t="s">
        <v>83</v>
      </c>
      <c r="AY213" s="18" t="s">
        <v>135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81</v>
      </c>
      <c r="BK213" s="185">
        <f>ROUND(I213*H213,2)</f>
        <v>0</v>
      </c>
      <c r="BL213" s="18" t="s">
        <v>141</v>
      </c>
      <c r="BM213" s="184" t="s">
        <v>662</v>
      </c>
    </row>
    <row r="214" s="12" customFormat="1" ht="25.92" customHeight="1">
      <c r="A214" s="12"/>
      <c r="B214" s="158"/>
      <c r="C214" s="12"/>
      <c r="D214" s="159" t="s">
        <v>72</v>
      </c>
      <c r="E214" s="160" t="s">
        <v>378</v>
      </c>
      <c r="F214" s="160" t="s">
        <v>379</v>
      </c>
      <c r="G214" s="12"/>
      <c r="H214" s="12"/>
      <c r="I214" s="161"/>
      <c r="J214" s="162">
        <f>BK214</f>
        <v>0</v>
      </c>
      <c r="K214" s="12"/>
      <c r="L214" s="158"/>
      <c r="M214" s="163"/>
      <c r="N214" s="164"/>
      <c r="O214" s="164"/>
      <c r="P214" s="165">
        <f>P215</f>
        <v>0</v>
      </c>
      <c r="Q214" s="164"/>
      <c r="R214" s="165">
        <f>R215</f>
        <v>0.034514400000000001</v>
      </c>
      <c r="S214" s="164"/>
      <c r="T214" s="166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9" t="s">
        <v>83</v>
      </c>
      <c r="AT214" s="167" t="s">
        <v>72</v>
      </c>
      <c r="AU214" s="167" t="s">
        <v>73</v>
      </c>
      <c r="AY214" s="159" t="s">
        <v>135</v>
      </c>
      <c r="BK214" s="168">
        <f>BK215</f>
        <v>0</v>
      </c>
    </row>
    <row r="215" s="12" customFormat="1" ht="22.8" customHeight="1">
      <c r="A215" s="12"/>
      <c r="B215" s="158"/>
      <c r="C215" s="12"/>
      <c r="D215" s="159" t="s">
        <v>72</v>
      </c>
      <c r="E215" s="169" t="s">
        <v>380</v>
      </c>
      <c r="F215" s="169" t="s">
        <v>381</v>
      </c>
      <c r="G215" s="12"/>
      <c r="H215" s="12"/>
      <c r="I215" s="161"/>
      <c r="J215" s="170">
        <f>BK215</f>
        <v>0</v>
      </c>
      <c r="K215" s="12"/>
      <c r="L215" s="158"/>
      <c r="M215" s="163"/>
      <c r="N215" s="164"/>
      <c r="O215" s="164"/>
      <c r="P215" s="165">
        <f>SUM(P216:P219)</f>
        <v>0</v>
      </c>
      <c r="Q215" s="164"/>
      <c r="R215" s="165">
        <f>SUM(R216:R219)</f>
        <v>0.034514400000000001</v>
      </c>
      <c r="S215" s="164"/>
      <c r="T215" s="166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9" t="s">
        <v>83</v>
      </c>
      <c r="AT215" s="167" t="s">
        <v>72</v>
      </c>
      <c r="AU215" s="167" t="s">
        <v>81</v>
      </c>
      <c r="AY215" s="159" t="s">
        <v>135</v>
      </c>
      <c r="BK215" s="168">
        <f>SUM(BK216:BK219)</f>
        <v>0</v>
      </c>
    </row>
    <row r="216" s="2" customFormat="1" ht="24.15" customHeight="1">
      <c r="A216" s="37"/>
      <c r="B216" s="171"/>
      <c r="C216" s="172" t="s">
        <v>333</v>
      </c>
      <c r="D216" s="172" t="s">
        <v>137</v>
      </c>
      <c r="E216" s="173" t="s">
        <v>383</v>
      </c>
      <c r="F216" s="174" t="s">
        <v>384</v>
      </c>
      <c r="G216" s="175" t="s">
        <v>140</v>
      </c>
      <c r="H216" s="176">
        <v>39.006</v>
      </c>
      <c r="I216" s="177"/>
      <c r="J216" s="178">
        <f>ROUND(I216*H216,2)</f>
        <v>0</v>
      </c>
      <c r="K216" s="179"/>
      <c r="L216" s="38"/>
      <c r="M216" s="180" t="s">
        <v>1</v>
      </c>
      <c r="N216" s="181" t="s">
        <v>38</v>
      </c>
      <c r="O216" s="76"/>
      <c r="P216" s="182">
        <f>O216*H216</f>
        <v>0</v>
      </c>
      <c r="Q216" s="182">
        <v>0.00040000000000000002</v>
      </c>
      <c r="R216" s="182">
        <f>Q216*H216</f>
        <v>0.015602400000000001</v>
      </c>
      <c r="S216" s="182">
        <v>0</v>
      </c>
      <c r="T216" s="18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224</v>
      </c>
      <c r="AT216" s="184" t="s">
        <v>137</v>
      </c>
      <c r="AU216" s="184" t="s">
        <v>83</v>
      </c>
      <c r="AY216" s="18" t="s">
        <v>135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81</v>
      </c>
      <c r="BK216" s="185">
        <f>ROUND(I216*H216,2)</f>
        <v>0</v>
      </c>
      <c r="BL216" s="18" t="s">
        <v>224</v>
      </c>
      <c r="BM216" s="184" t="s">
        <v>663</v>
      </c>
    </row>
    <row r="217" s="14" customFormat="1">
      <c r="A217" s="14"/>
      <c r="B217" s="194"/>
      <c r="C217" s="14"/>
      <c r="D217" s="187" t="s">
        <v>150</v>
      </c>
      <c r="E217" s="195" t="s">
        <v>1</v>
      </c>
      <c r="F217" s="196" t="s">
        <v>488</v>
      </c>
      <c r="G217" s="14"/>
      <c r="H217" s="197">
        <v>39.006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150</v>
      </c>
      <c r="AU217" s="195" t="s">
        <v>83</v>
      </c>
      <c r="AV217" s="14" t="s">
        <v>83</v>
      </c>
      <c r="AW217" s="14" t="s">
        <v>30</v>
      </c>
      <c r="AX217" s="14" t="s">
        <v>81</v>
      </c>
      <c r="AY217" s="195" t="s">
        <v>135</v>
      </c>
    </row>
    <row r="218" s="2" customFormat="1" ht="24.15" customHeight="1">
      <c r="A218" s="37"/>
      <c r="B218" s="171"/>
      <c r="C218" s="172" t="s">
        <v>338</v>
      </c>
      <c r="D218" s="172" t="s">
        <v>137</v>
      </c>
      <c r="E218" s="173" t="s">
        <v>388</v>
      </c>
      <c r="F218" s="174" t="s">
        <v>389</v>
      </c>
      <c r="G218" s="175" t="s">
        <v>158</v>
      </c>
      <c r="H218" s="176">
        <v>118.2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38</v>
      </c>
      <c r="O218" s="76"/>
      <c r="P218" s="182">
        <f>O218*H218</f>
        <v>0</v>
      </c>
      <c r="Q218" s="182">
        <v>0.00016000000000000001</v>
      </c>
      <c r="R218" s="182">
        <f>Q218*H218</f>
        <v>0.018912000000000002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224</v>
      </c>
      <c r="AT218" s="184" t="s">
        <v>137</v>
      </c>
      <c r="AU218" s="184" t="s">
        <v>83</v>
      </c>
      <c r="AY218" s="18" t="s">
        <v>135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81</v>
      </c>
      <c r="BK218" s="185">
        <f>ROUND(I218*H218,2)</f>
        <v>0</v>
      </c>
      <c r="BL218" s="18" t="s">
        <v>224</v>
      </c>
      <c r="BM218" s="184" t="s">
        <v>664</v>
      </c>
    </row>
    <row r="219" s="2" customFormat="1" ht="24.15" customHeight="1">
      <c r="A219" s="37"/>
      <c r="B219" s="171"/>
      <c r="C219" s="172" t="s">
        <v>345</v>
      </c>
      <c r="D219" s="172" t="s">
        <v>137</v>
      </c>
      <c r="E219" s="173" t="s">
        <v>391</v>
      </c>
      <c r="F219" s="174" t="s">
        <v>392</v>
      </c>
      <c r="G219" s="175" t="s">
        <v>198</v>
      </c>
      <c r="H219" s="176">
        <v>0.035000000000000003</v>
      </c>
      <c r="I219" s="177"/>
      <c r="J219" s="178">
        <f>ROUND(I219*H219,2)</f>
        <v>0</v>
      </c>
      <c r="K219" s="179"/>
      <c r="L219" s="38"/>
      <c r="M219" s="180" t="s">
        <v>1</v>
      </c>
      <c r="N219" s="181" t="s">
        <v>38</v>
      </c>
      <c r="O219" s="76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224</v>
      </c>
      <c r="AT219" s="184" t="s">
        <v>137</v>
      </c>
      <c r="AU219" s="184" t="s">
        <v>83</v>
      </c>
      <c r="AY219" s="18" t="s">
        <v>135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81</v>
      </c>
      <c r="BK219" s="185">
        <f>ROUND(I219*H219,2)</f>
        <v>0</v>
      </c>
      <c r="BL219" s="18" t="s">
        <v>224</v>
      </c>
      <c r="BM219" s="184" t="s">
        <v>665</v>
      </c>
    </row>
    <row r="220" s="12" customFormat="1" ht="25.92" customHeight="1">
      <c r="A220" s="12"/>
      <c r="B220" s="158"/>
      <c r="C220" s="12"/>
      <c r="D220" s="159" t="s">
        <v>72</v>
      </c>
      <c r="E220" s="160" t="s">
        <v>394</v>
      </c>
      <c r="F220" s="160" t="s">
        <v>395</v>
      </c>
      <c r="G220" s="12"/>
      <c r="H220" s="12"/>
      <c r="I220" s="161"/>
      <c r="J220" s="162">
        <f>BK220</f>
        <v>0</v>
      </c>
      <c r="K220" s="12"/>
      <c r="L220" s="158"/>
      <c r="M220" s="163"/>
      <c r="N220" s="164"/>
      <c r="O220" s="164"/>
      <c r="P220" s="165">
        <f>P221</f>
        <v>0</v>
      </c>
      <c r="Q220" s="164"/>
      <c r="R220" s="165">
        <f>R221</f>
        <v>0</v>
      </c>
      <c r="S220" s="164"/>
      <c r="T220" s="166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9" t="s">
        <v>160</v>
      </c>
      <c r="AT220" s="167" t="s">
        <v>72</v>
      </c>
      <c r="AU220" s="167" t="s">
        <v>73</v>
      </c>
      <c r="AY220" s="159" t="s">
        <v>135</v>
      </c>
      <c r="BK220" s="168">
        <f>BK221</f>
        <v>0</v>
      </c>
    </row>
    <row r="221" s="12" customFormat="1" ht="22.8" customHeight="1">
      <c r="A221" s="12"/>
      <c r="B221" s="158"/>
      <c r="C221" s="12"/>
      <c r="D221" s="159" t="s">
        <v>72</v>
      </c>
      <c r="E221" s="169" t="s">
        <v>396</v>
      </c>
      <c r="F221" s="169" t="s">
        <v>395</v>
      </c>
      <c r="G221" s="12"/>
      <c r="H221" s="12"/>
      <c r="I221" s="161"/>
      <c r="J221" s="170">
        <f>BK221</f>
        <v>0</v>
      </c>
      <c r="K221" s="12"/>
      <c r="L221" s="158"/>
      <c r="M221" s="163"/>
      <c r="N221" s="164"/>
      <c r="O221" s="164"/>
      <c r="P221" s="165">
        <f>SUM(P222:P228)</f>
        <v>0</v>
      </c>
      <c r="Q221" s="164"/>
      <c r="R221" s="165">
        <f>SUM(R222:R228)</f>
        <v>0</v>
      </c>
      <c r="S221" s="164"/>
      <c r="T221" s="166">
        <f>SUM(T222:T228)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160</v>
      </c>
      <c r="AT221" s="167" t="s">
        <v>72</v>
      </c>
      <c r="AU221" s="167" t="s">
        <v>81</v>
      </c>
      <c r="AY221" s="159" t="s">
        <v>135</v>
      </c>
      <c r="BK221" s="168">
        <f>SUM(BK222:BK228)</f>
        <v>0</v>
      </c>
    </row>
    <row r="222" s="2" customFormat="1" ht="37.8" customHeight="1">
      <c r="A222" s="37"/>
      <c r="B222" s="171"/>
      <c r="C222" s="172" t="s">
        <v>349</v>
      </c>
      <c r="D222" s="172" t="s">
        <v>137</v>
      </c>
      <c r="E222" s="173" t="s">
        <v>398</v>
      </c>
      <c r="F222" s="174" t="s">
        <v>399</v>
      </c>
      <c r="G222" s="175" t="s">
        <v>400</v>
      </c>
      <c r="H222" s="176">
        <v>1</v>
      </c>
      <c r="I222" s="177"/>
      <c r="J222" s="178">
        <f>ROUND(I222*H222,2)</f>
        <v>0</v>
      </c>
      <c r="K222" s="179"/>
      <c r="L222" s="38"/>
      <c r="M222" s="180" t="s">
        <v>1</v>
      </c>
      <c r="N222" s="181" t="s">
        <v>38</v>
      </c>
      <c r="O222" s="76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401</v>
      </c>
      <c r="AT222" s="184" t="s">
        <v>137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401</v>
      </c>
      <c r="BM222" s="184" t="s">
        <v>666</v>
      </c>
    </row>
    <row r="223" s="2" customFormat="1" ht="14.4" customHeight="1">
      <c r="A223" s="37"/>
      <c r="B223" s="171"/>
      <c r="C223" s="172" t="s">
        <v>354</v>
      </c>
      <c r="D223" s="172" t="s">
        <v>137</v>
      </c>
      <c r="E223" s="173" t="s">
        <v>404</v>
      </c>
      <c r="F223" s="174" t="s">
        <v>405</v>
      </c>
      <c r="G223" s="175" t="s">
        <v>400</v>
      </c>
      <c r="H223" s="176">
        <v>1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38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401</v>
      </c>
      <c r="AT223" s="184" t="s">
        <v>137</v>
      </c>
      <c r="AU223" s="184" t="s">
        <v>83</v>
      </c>
      <c r="AY223" s="18" t="s">
        <v>135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81</v>
      </c>
      <c r="BK223" s="185">
        <f>ROUND(I223*H223,2)</f>
        <v>0</v>
      </c>
      <c r="BL223" s="18" t="s">
        <v>401</v>
      </c>
      <c r="BM223" s="184" t="s">
        <v>667</v>
      </c>
    </row>
    <row r="224" s="2" customFormat="1" ht="24.15" customHeight="1">
      <c r="A224" s="37"/>
      <c r="B224" s="171"/>
      <c r="C224" s="172" t="s">
        <v>358</v>
      </c>
      <c r="D224" s="172" t="s">
        <v>137</v>
      </c>
      <c r="E224" s="173" t="s">
        <v>408</v>
      </c>
      <c r="F224" s="174" t="s">
        <v>409</v>
      </c>
      <c r="G224" s="175" t="s">
        <v>400</v>
      </c>
      <c r="H224" s="176">
        <v>1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38</v>
      </c>
      <c r="O224" s="76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401</v>
      </c>
      <c r="AT224" s="184" t="s">
        <v>137</v>
      </c>
      <c r="AU224" s="184" t="s">
        <v>83</v>
      </c>
      <c r="AY224" s="18" t="s">
        <v>135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81</v>
      </c>
      <c r="BK224" s="185">
        <f>ROUND(I224*H224,2)</f>
        <v>0</v>
      </c>
      <c r="BL224" s="18" t="s">
        <v>401</v>
      </c>
      <c r="BM224" s="184" t="s">
        <v>668</v>
      </c>
    </row>
    <row r="225" s="2" customFormat="1" ht="14.4" customHeight="1">
      <c r="A225" s="37"/>
      <c r="B225" s="171"/>
      <c r="C225" s="172" t="s">
        <v>363</v>
      </c>
      <c r="D225" s="172" t="s">
        <v>137</v>
      </c>
      <c r="E225" s="173" t="s">
        <v>412</v>
      </c>
      <c r="F225" s="174" t="s">
        <v>413</v>
      </c>
      <c r="G225" s="175" t="s">
        <v>400</v>
      </c>
      <c r="H225" s="176">
        <v>1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401</v>
      </c>
      <c r="AT225" s="184" t="s">
        <v>137</v>
      </c>
      <c r="AU225" s="184" t="s">
        <v>83</v>
      </c>
      <c r="AY225" s="18" t="s">
        <v>135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401</v>
      </c>
      <c r="BM225" s="184" t="s">
        <v>669</v>
      </c>
    </row>
    <row r="226" s="2" customFormat="1" ht="14.4" customHeight="1">
      <c r="A226" s="37"/>
      <c r="B226" s="171"/>
      <c r="C226" s="172" t="s">
        <v>368</v>
      </c>
      <c r="D226" s="172" t="s">
        <v>137</v>
      </c>
      <c r="E226" s="173" t="s">
        <v>416</v>
      </c>
      <c r="F226" s="174" t="s">
        <v>417</v>
      </c>
      <c r="G226" s="175" t="s">
        <v>400</v>
      </c>
      <c r="H226" s="176">
        <v>1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38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401</v>
      </c>
      <c r="AT226" s="184" t="s">
        <v>137</v>
      </c>
      <c r="AU226" s="184" t="s">
        <v>83</v>
      </c>
      <c r="AY226" s="18" t="s">
        <v>135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81</v>
      </c>
      <c r="BK226" s="185">
        <f>ROUND(I226*H226,2)</f>
        <v>0</v>
      </c>
      <c r="BL226" s="18" t="s">
        <v>401</v>
      </c>
      <c r="BM226" s="184" t="s">
        <v>670</v>
      </c>
    </row>
    <row r="227" s="2" customFormat="1" ht="14.4" customHeight="1">
      <c r="A227" s="37"/>
      <c r="B227" s="171"/>
      <c r="C227" s="172" t="s">
        <v>374</v>
      </c>
      <c r="D227" s="172" t="s">
        <v>137</v>
      </c>
      <c r="E227" s="173" t="s">
        <v>420</v>
      </c>
      <c r="F227" s="174" t="s">
        <v>421</v>
      </c>
      <c r="G227" s="175" t="s">
        <v>400</v>
      </c>
      <c r="H227" s="176">
        <v>1</v>
      </c>
      <c r="I227" s="177"/>
      <c r="J227" s="178">
        <f>ROUND(I227*H227,2)</f>
        <v>0</v>
      </c>
      <c r="K227" s="179"/>
      <c r="L227" s="38"/>
      <c r="M227" s="180" t="s">
        <v>1</v>
      </c>
      <c r="N227" s="181" t="s">
        <v>38</v>
      </c>
      <c r="O227" s="76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4" t="s">
        <v>401</v>
      </c>
      <c r="AT227" s="184" t="s">
        <v>137</v>
      </c>
      <c r="AU227" s="184" t="s">
        <v>83</v>
      </c>
      <c r="AY227" s="18" t="s">
        <v>135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81</v>
      </c>
      <c r="BK227" s="185">
        <f>ROUND(I227*H227,2)</f>
        <v>0</v>
      </c>
      <c r="BL227" s="18" t="s">
        <v>401</v>
      </c>
      <c r="BM227" s="184" t="s">
        <v>671</v>
      </c>
    </row>
    <row r="228" s="2" customFormat="1" ht="14.4" customHeight="1">
      <c r="A228" s="37"/>
      <c r="B228" s="171"/>
      <c r="C228" s="172" t="s">
        <v>382</v>
      </c>
      <c r="D228" s="172" t="s">
        <v>137</v>
      </c>
      <c r="E228" s="173" t="s">
        <v>424</v>
      </c>
      <c r="F228" s="174" t="s">
        <v>425</v>
      </c>
      <c r="G228" s="175" t="s">
        <v>400</v>
      </c>
      <c r="H228" s="176">
        <v>1</v>
      </c>
      <c r="I228" s="177"/>
      <c r="J228" s="178">
        <f>ROUND(I228*H228,2)</f>
        <v>0</v>
      </c>
      <c r="K228" s="179"/>
      <c r="L228" s="38"/>
      <c r="M228" s="221" t="s">
        <v>1</v>
      </c>
      <c r="N228" s="222" t="s">
        <v>38</v>
      </c>
      <c r="O228" s="223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401</v>
      </c>
      <c r="AT228" s="184" t="s">
        <v>137</v>
      </c>
      <c r="AU228" s="184" t="s">
        <v>83</v>
      </c>
      <c r="AY228" s="18" t="s">
        <v>135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81</v>
      </c>
      <c r="BK228" s="185">
        <f>ROUND(I228*H228,2)</f>
        <v>0</v>
      </c>
      <c r="BL228" s="18" t="s">
        <v>401</v>
      </c>
      <c r="BM228" s="184" t="s">
        <v>672</v>
      </c>
    </row>
    <row r="229" s="2" customFormat="1" ht="6.96" customHeight="1">
      <c r="A229" s="37"/>
      <c r="B229" s="59"/>
      <c r="C229" s="60"/>
      <c r="D229" s="60"/>
      <c r="E229" s="60"/>
      <c r="F229" s="60"/>
      <c r="G229" s="60"/>
      <c r="H229" s="60"/>
      <c r="I229" s="60"/>
      <c r="J229" s="60"/>
      <c r="K229" s="60"/>
      <c r="L229" s="38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autoFilter ref="C128:K22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673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ROUND((SUM(BE130:BE246)),  2)</f>
        <v>0</v>
      </c>
      <c r="G33" s="37"/>
      <c r="H33" s="37"/>
      <c r="I33" s="127">
        <v>0.20999999999999999</v>
      </c>
      <c r="J33" s="126">
        <f>ROUND(((SUM(BE130:BE246))*I33),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ROUND((SUM(BF130:BF246)),  2)</f>
        <v>0</v>
      </c>
      <c r="G34" s="37"/>
      <c r="H34" s="37"/>
      <c r="I34" s="127">
        <v>0.14999999999999999</v>
      </c>
      <c r="J34" s="126">
        <f>ROUND(((SUM(BF130:BF246))*I34),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ROUND((SUM(BG130:BG246)),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ROUND((SUM(BH130:BH246)),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ROUND((SUM(BI130:BI246)),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05 - Chodník na ul. 9.května - úsek 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499</v>
      </c>
      <c r="E99" s="145"/>
      <c r="F99" s="145"/>
      <c r="G99" s="145"/>
      <c r="H99" s="145"/>
      <c r="I99" s="145"/>
      <c r="J99" s="146">
        <f>J169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109</v>
      </c>
      <c r="E100" s="145"/>
      <c r="F100" s="145"/>
      <c r="G100" s="145"/>
      <c r="H100" s="145"/>
      <c r="I100" s="145"/>
      <c r="J100" s="146">
        <f>J175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110</v>
      </c>
      <c r="E101" s="145"/>
      <c r="F101" s="145"/>
      <c r="G101" s="145"/>
      <c r="H101" s="145"/>
      <c r="I101" s="145"/>
      <c r="J101" s="146">
        <f>J177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111</v>
      </c>
      <c r="E102" s="145"/>
      <c r="F102" s="145"/>
      <c r="G102" s="145"/>
      <c r="H102" s="145"/>
      <c r="I102" s="145"/>
      <c r="J102" s="146">
        <f>J187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112</v>
      </c>
      <c r="E103" s="145"/>
      <c r="F103" s="145"/>
      <c r="G103" s="145"/>
      <c r="H103" s="145"/>
      <c r="I103" s="145"/>
      <c r="J103" s="146">
        <f>J192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113</v>
      </c>
      <c r="E104" s="145"/>
      <c r="F104" s="145"/>
      <c r="G104" s="145"/>
      <c r="H104" s="145"/>
      <c r="I104" s="145"/>
      <c r="J104" s="146">
        <f>J207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114</v>
      </c>
      <c r="E105" s="145"/>
      <c r="F105" s="145"/>
      <c r="G105" s="145"/>
      <c r="H105" s="145"/>
      <c r="I105" s="145"/>
      <c r="J105" s="146">
        <f>J221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115</v>
      </c>
      <c r="E106" s="145"/>
      <c r="F106" s="145"/>
      <c r="G106" s="145"/>
      <c r="H106" s="145"/>
      <c r="I106" s="145"/>
      <c r="J106" s="146">
        <f>J230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116</v>
      </c>
      <c r="E107" s="141"/>
      <c r="F107" s="141"/>
      <c r="G107" s="141"/>
      <c r="H107" s="141"/>
      <c r="I107" s="141"/>
      <c r="J107" s="142">
        <f>J232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117</v>
      </c>
      <c r="E108" s="145"/>
      <c r="F108" s="145"/>
      <c r="G108" s="145"/>
      <c r="H108" s="145"/>
      <c r="I108" s="145"/>
      <c r="J108" s="146">
        <f>J233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118</v>
      </c>
      <c r="E109" s="141"/>
      <c r="F109" s="141"/>
      <c r="G109" s="141"/>
      <c r="H109" s="141"/>
      <c r="I109" s="141"/>
      <c r="J109" s="142">
        <f>J238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119</v>
      </c>
      <c r="E110" s="145"/>
      <c r="F110" s="145"/>
      <c r="G110" s="145"/>
      <c r="H110" s="145"/>
      <c r="I110" s="145"/>
      <c r="J110" s="146">
        <f>J239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3.25" customHeight="1">
      <c r="A120" s="37"/>
      <c r="B120" s="38"/>
      <c r="C120" s="37"/>
      <c r="D120" s="37"/>
      <c r="E120" s="120" t="str">
        <f>E7</f>
        <v>Stavební úpravy na chodnících v ul.Havlíčkova, Tyršova, 9.května, Štefánikova, Rajhrad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100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05 - Chodník na ul. 9.května - úsek 2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7. 5. 2021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121</v>
      </c>
      <c r="D129" s="150" t="s">
        <v>58</v>
      </c>
      <c r="E129" s="150" t="s">
        <v>54</v>
      </c>
      <c r="F129" s="150" t="s">
        <v>55</v>
      </c>
      <c r="G129" s="150" t="s">
        <v>122</v>
      </c>
      <c r="H129" s="150" t="s">
        <v>123</v>
      </c>
      <c r="I129" s="150" t="s">
        <v>124</v>
      </c>
      <c r="J129" s="151" t="s">
        <v>104</v>
      </c>
      <c r="K129" s="152" t="s">
        <v>125</v>
      </c>
      <c r="L129" s="153"/>
      <c r="M129" s="85" t="s">
        <v>1</v>
      </c>
      <c r="N129" s="86" t="s">
        <v>37</v>
      </c>
      <c r="O129" s="86" t="s">
        <v>126</v>
      </c>
      <c r="P129" s="86" t="s">
        <v>127</v>
      </c>
      <c r="Q129" s="86" t="s">
        <v>128</v>
      </c>
      <c r="R129" s="86" t="s">
        <v>129</v>
      </c>
      <c r="S129" s="86" t="s">
        <v>130</v>
      </c>
      <c r="T129" s="87" t="s">
        <v>131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132</v>
      </c>
      <c r="D130" s="37"/>
      <c r="E130" s="37"/>
      <c r="F130" s="37"/>
      <c r="G130" s="37"/>
      <c r="H130" s="37"/>
      <c r="I130" s="37"/>
      <c r="J130" s="154">
        <f>BK130</f>
        <v>0</v>
      </c>
      <c r="K130" s="37"/>
      <c r="L130" s="38"/>
      <c r="M130" s="88"/>
      <c r="N130" s="72"/>
      <c r="O130" s="89"/>
      <c r="P130" s="155">
        <f>P131+P232+P238</f>
        <v>0</v>
      </c>
      <c r="Q130" s="89"/>
      <c r="R130" s="155">
        <f>R131+R232+R238</f>
        <v>125.80710140000001</v>
      </c>
      <c r="S130" s="89"/>
      <c r="T130" s="156">
        <f>T131+T232+T238</f>
        <v>184.43000000000001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106</v>
      </c>
      <c r="BK130" s="157">
        <f>BK131+BK232+BK238</f>
        <v>0</v>
      </c>
    </row>
    <row r="131" s="12" customFormat="1" ht="25.92" customHeight="1">
      <c r="A131" s="12"/>
      <c r="B131" s="158"/>
      <c r="C131" s="12"/>
      <c r="D131" s="159" t="s">
        <v>72</v>
      </c>
      <c r="E131" s="160" t="s">
        <v>133</v>
      </c>
      <c r="F131" s="160" t="s">
        <v>134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P132+P169+P175+P177+P187+P192+P207+P221+P230</f>
        <v>0</v>
      </c>
      <c r="Q131" s="164"/>
      <c r="R131" s="165">
        <f>R132+R169+R175+R177+R187+R192+R207+R221+R230</f>
        <v>125.772587</v>
      </c>
      <c r="S131" s="164"/>
      <c r="T131" s="166">
        <f>T132+T169+T175+T177+T187+T192+T207+T221+T230</f>
        <v>184.43000000000001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73</v>
      </c>
      <c r="AY131" s="159" t="s">
        <v>135</v>
      </c>
      <c r="BK131" s="168">
        <f>BK132+BK169+BK175+BK177+BK187+BK192+BK207+BK221+BK230</f>
        <v>0</v>
      </c>
    </row>
    <row r="132" s="12" customFormat="1" ht="22.8" customHeight="1">
      <c r="A132" s="12"/>
      <c r="B132" s="158"/>
      <c r="C132" s="12"/>
      <c r="D132" s="159" t="s">
        <v>72</v>
      </c>
      <c r="E132" s="169" t="s">
        <v>81</v>
      </c>
      <c r="F132" s="169" t="s">
        <v>136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SUM(P133:P168)</f>
        <v>0</v>
      </c>
      <c r="Q132" s="164"/>
      <c r="R132" s="165">
        <f>SUM(R133:R168)</f>
        <v>0</v>
      </c>
      <c r="S132" s="164"/>
      <c r="T132" s="166">
        <f>SUM(T133:T168)</f>
        <v>184.43000000000001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81</v>
      </c>
      <c r="AT132" s="167" t="s">
        <v>72</v>
      </c>
      <c r="AU132" s="167" t="s">
        <v>81</v>
      </c>
      <c r="AY132" s="159" t="s">
        <v>135</v>
      </c>
      <c r="BK132" s="168">
        <f>SUM(BK133:BK168)</f>
        <v>0</v>
      </c>
    </row>
    <row r="133" s="2" customFormat="1" ht="24.15" customHeight="1">
      <c r="A133" s="37"/>
      <c r="B133" s="171"/>
      <c r="C133" s="172" t="s">
        <v>81</v>
      </c>
      <c r="D133" s="172" t="s">
        <v>137</v>
      </c>
      <c r="E133" s="173" t="s">
        <v>138</v>
      </c>
      <c r="F133" s="174" t="s">
        <v>139</v>
      </c>
      <c r="G133" s="175" t="s">
        <v>140</v>
      </c>
      <c r="H133" s="176">
        <v>232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0.255</v>
      </c>
      <c r="T133" s="183">
        <f>S133*H133</f>
        <v>59.160000000000004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674</v>
      </c>
    </row>
    <row r="134" s="2" customFormat="1" ht="24.15" customHeight="1">
      <c r="A134" s="37"/>
      <c r="B134" s="171"/>
      <c r="C134" s="172" t="s">
        <v>83</v>
      </c>
      <c r="D134" s="172" t="s">
        <v>137</v>
      </c>
      <c r="E134" s="173" t="s">
        <v>429</v>
      </c>
      <c r="F134" s="174" t="s">
        <v>430</v>
      </c>
      <c r="G134" s="175" t="s">
        <v>140</v>
      </c>
      <c r="H134" s="176">
        <v>104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0.32500000000000001</v>
      </c>
      <c r="T134" s="183">
        <f>S134*H134</f>
        <v>33.800000000000004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675</v>
      </c>
    </row>
    <row r="135" s="2" customFormat="1" ht="24.15" customHeight="1">
      <c r="A135" s="37"/>
      <c r="B135" s="171"/>
      <c r="C135" s="172" t="s">
        <v>146</v>
      </c>
      <c r="D135" s="172" t="s">
        <v>137</v>
      </c>
      <c r="E135" s="173" t="s">
        <v>147</v>
      </c>
      <c r="F135" s="174" t="s">
        <v>148</v>
      </c>
      <c r="G135" s="175" t="s">
        <v>140</v>
      </c>
      <c r="H135" s="176">
        <v>232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0.28999999999999998</v>
      </c>
      <c r="T135" s="183">
        <f>S135*H135</f>
        <v>67.280000000000001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83</v>
      </c>
      <c r="AY135" s="18" t="s">
        <v>135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81</v>
      </c>
      <c r="BK135" s="185">
        <f>ROUND(I135*H135,2)</f>
        <v>0</v>
      </c>
      <c r="BL135" s="18" t="s">
        <v>141</v>
      </c>
      <c r="BM135" s="184" t="s">
        <v>676</v>
      </c>
    </row>
    <row r="136" s="2" customFormat="1" ht="14.4" customHeight="1">
      <c r="A136" s="37"/>
      <c r="B136" s="171"/>
      <c r="C136" s="172" t="s">
        <v>141</v>
      </c>
      <c r="D136" s="172" t="s">
        <v>137</v>
      </c>
      <c r="E136" s="173" t="s">
        <v>156</v>
      </c>
      <c r="F136" s="174" t="s">
        <v>157</v>
      </c>
      <c r="G136" s="175" t="s">
        <v>158</v>
      </c>
      <c r="H136" s="176">
        <v>118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0.20499999999999999</v>
      </c>
      <c r="T136" s="183">
        <f>S136*H136</f>
        <v>24.189999999999998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83</v>
      </c>
      <c r="AY136" s="18" t="s">
        <v>135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141</v>
      </c>
      <c r="BM136" s="184" t="s">
        <v>677</v>
      </c>
    </row>
    <row r="137" s="2" customFormat="1" ht="37.8" customHeight="1">
      <c r="A137" s="37"/>
      <c r="B137" s="171"/>
      <c r="C137" s="172" t="s">
        <v>160</v>
      </c>
      <c r="D137" s="172" t="s">
        <v>137</v>
      </c>
      <c r="E137" s="173" t="s">
        <v>161</v>
      </c>
      <c r="F137" s="174" t="s">
        <v>162</v>
      </c>
      <c r="G137" s="175" t="s">
        <v>163</v>
      </c>
      <c r="H137" s="176">
        <v>19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38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83</v>
      </c>
      <c r="AY137" s="18" t="s">
        <v>135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81</v>
      </c>
      <c r="BK137" s="185">
        <f>ROUND(I137*H137,2)</f>
        <v>0</v>
      </c>
      <c r="BL137" s="18" t="s">
        <v>141</v>
      </c>
      <c r="BM137" s="184" t="s">
        <v>678</v>
      </c>
    </row>
    <row r="138" s="2" customFormat="1" ht="24.15" customHeight="1">
      <c r="A138" s="37"/>
      <c r="B138" s="171"/>
      <c r="C138" s="172" t="s">
        <v>165</v>
      </c>
      <c r="D138" s="172" t="s">
        <v>137</v>
      </c>
      <c r="E138" s="173" t="s">
        <v>166</v>
      </c>
      <c r="F138" s="174" t="s">
        <v>167</v>
      </c>
      <c r="G138" s="175" t="s">
        <v>163</v>
      </c>
      <c r="H138" s="176">
        <v>17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38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83</v>
      </c>
      <c r="AY138" s="18" t="s">
        <v>135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81</v>
      </c>
      <c r="BK138" s="185">
        <f>ROUND(I138*H138,2)</f>
        <v>0</v>
      </c>
      <c r="BL138" s="18" t="s">
        <v>141</v>
      </c>
      <c r="BM138" s="184" t="s">
        <v>679</v>
      </c>
    </row>
    <row r="139" s="13" customFormat="1">
      <c r="A139" s="13"/>
      <c r="B139" s="186"/>
      <c r="C139" s="13"/>
      <c r="D139" s="187" t="s">
        <v>150</v>
      </c>
      <c r="E139" s="188" t="s">
        <v>1</v>
      </c>
      <c r="F139" s="189" t="s">
        <v>169</v>
      </c>
      <c r="G139" s="13"/>
      <c r="H139" s="188" t="s">
        <v>1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150</v>
      </c>
      <c r="AU139" s="188" t="s">
        <v>83</v>
      </c>
      <c r="AV139" s="13" t="s">
        <v>81</v>
      </c>
      <c r="AW139" s="13" t="s">
        <v>30</v>
      </c>
      <c r="AX139" s="13" t="s">
        <v>73</v>
      </c>
      <c r="AY139" s="188" t="s">
        <v>135</v>
      </c>
    </row>
    <row r="140" s="14" customFormat="1">
      <c r="A140" s="14"/>
      <c r="B140" s="194"/>
      <c r="C140" s="14"/>
      <c r="D140" s="187" t="s">
        <v>150</v>
      </c>
      <c r="E140" s="195" t="s">
        <v>1</v>
      </c>
      <c r="F140" s="196" t="s">
        <v>228</v>
      </c>
      <c r="G140" s="14"/>
      <c r="H140" s="197">
        <v>17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150</v>
      </c>
      <c r="AU140" s="195" t="s">
        <v>83</v>
      </c>
      <c r="AV140" s="14" t="s">
        <v>83</v>
      </c>
      <c r="AW140" s="14" t="s">
        <v>30</v>
      </c>
      <c r="AX140" s="14" t="s">
        <v>81</v>
      </c>
      <c r="AY140" s="195" t="s">
        <v>135</v>
      </c>
    </row>
    <row r="141" s="2" customFormat="1" ht="14.4" customHeight="1">
      <c r="A141" s="37"/>
      <c r="B141" s="171"/>
      <c r="C141" s="172" t="s">
        <v>171</v>
      </c>
      <c r="D141" s="172" t="s">
        <v>137</v>
      </c>
      <c r="E141" s="173" t="s">
        <v>172</v>
      </c>
      <c r="F141" s="174" t="s">
        <v>173</v>
      </c>
      <c r="G141" s="175" t="s">
        <v>174</v>
      </c>
      <c r="H141" s="176">
        <v>3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83</v>
      </c>
      <c r="AY141" s="18" t="s">
        <v>135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81</v>
      </c>
      <c r="BK141" s="185">
        <f>ROUND(I141*H141,2)</f>
        <v>0</v>
      </c>
      <c r="BL141" s="18" t="s">
        <v>141</v>
      </c>
      <c r="BM141" s="184" t="s">
        <v>680</v>
      </c>
    </row>
    <row r="142" s="2" customFormat="1" ht="24.15" customHeight="1">
      <c r="A142" s="37"/>
      <c r="B142" s="171"/>
      <c r="C142" s="172" t="s">
        <v>176</v>
      </c>
      <c r="D142" s="172" t="s">
        <v>137</v>
      </c>
      <c r="E142" s="173" t="s">
        <v>177</v>
      </c>
      <c r="F142" s="174" t="s">
        <v>178</v>
      </c>
      <c r="G142" s="175" t="s">
        <v>163</v>
      </c>
      <c r="H142" s="176">
        <v>63.200000000000003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38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83</v>
      </c>
      <c r="AY142" s="18" t="s">
        <v>135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141</v>
      </c>
      <c r="BM142" s="184" t="s">
        <v>681</v>
      </c>
    </row>
    <row r="143" s="13" customFormat="1">
      <c r="A143" s="13"/>
      <c r="B143" s="186"/>
      <c r="C143" s="13"/>
      <c r="D143" s="187" t="s">
        <v>150</v>
      </c>
      <c r="E143" s="188" t="s">
        <v>1</v>
      </c>
      <c r="F143" s="189" t="s">
        <v>180</v>
      </c>
      <c r="G143" s="13"/>
      <c r="H143" s="188" t="s">
        <v>1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150</v>
      </c>
      <c r="AU143" s="188" t="s">
        <v>83</v>
      </c>
      <c r="AV143" s="13" t="s">
        <v>81</v>
      </c>
      <c r="AW143" s="13" t="s">
        <v>30</v>
      </c>
      <c r="AX143" s="13" t="s">
        <v>73</v>
      </c>
      <c r="AY143" s="188" t="s">
        <v>135</v>
      </c>
    </row>
    <row r="144" s="14" customFormat="1">
      <c r="A144" s="14"/>
      <c r="B144" s="194"/>
      <c r="C144" s="14"/>
      <c r="D144" s="187" t="s">
        <v>150</v>
      </c>
      <c r="E144" s="195" t="s">
        <v>1</v>
      </c>
      <c r="F144" s="196" t="s">
        <v>682</v>
      </c>
      <c r="G144" s="14"/>
      <c r="H144" s="197">
        <v>31.600000000000001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150</v>
      </c>
      <c r="AU144" s="195" t="s">
        <v>83</v>
      </c>
      <c r="AV144" s="14" t="s">
        <v>83</v>
      </c>
      <c r="AW144" s="14" t="s">
        <v>30</v>
      </c>
      <c r="AX144" s="14" t="s">
        <v>73</v>
      </c>
      <c r="AY144" s="195" t="s">
        <v>135</v>
      </c>
    </row>
    <row r="145" s="13" customFormat="1">
      <c r="A145" s="13"/>
      <c r="B145" s="186"/>
      <c r="C145" s="13"/>
      <c r="D145" s="187" t="s">
        <v>150</v>
      </c>
      <c r="E145" s="188" t="s">
        <v>1</v>
      </c>
      <c r="F145" s="189" t="s">
        <v>182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150</v>
      </c>
      <c r="AU145" s="188" t="s">
        <v>83</v>
      </c>
      <c r="AV145" s="13" t="s">
        <v>81</v>
      </c>
      <c r="AW145" s="13" t="s">
        <v>30</v>
      </c>
      <c r="AX145" s="13" t="s">
        <v>73</v>
      </c>
      <c r="AY145" s="188" t="s">
        <v>135</v>
      </c>
    </row>
    <row r="146" s="14" customFormat="1">
      <c r="A146" s="14"/>
      <c r="B146" s="194"/>
      <c r="C146" s="14"/>
      <c r="D146" s="187" t="s">
        <v>150</v>
      </c>
      <c r="E146" s="195" t="s">
        <v>1</v>
      </c>
      <c r="F146" s="196" t="s">
        <v>683</v>
      </c>
      <c r="G146" s="14"/>
      <c r="H146" s="197">
        <v>12.6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150</v>
      </c>
      <c r="AU146" s="195" t="s">
        <v>83</v>
      </c>
      <c r="AV146" s="14" t="s">
        <v>83</v>
      </c>
      <c r="AW146" s="14" t="s">
        <v>30</v>
      </c>
      <c r="AX146" s="14" t="s">
        <v>73</v>
      </c>
      <c r="AY146" s="195" t="s">
        <v>135</v>
      </c>
    </row>
    <row r="147" s="13" customFormat="1">
      <c r="A147" s="13"/>
      <c r="B147" s="186"/>
      <c r="C147" s="13"/>
      <c r="D147" s="187" t="s">
        <v>150</v>
      </c>
      <c r="E147" s="188" t="s">
        <v>1</v>
      </c>
      <c r="F147" s="189" t="s">
        <v>510</v>
      </c>
      <c r="G147" s="13"/>
      <c r="H147" s="188" t="s">
        <v>1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150</v>
      </c>
      <c r="AU147" s="188" t="s">
        <v>83</v>
      </c>
      <c r="AV147" s="13" t="s">
        <v>81</v>
      </c>
      <c r="AW147" s="13" t="s">
        <v>30</v>
      </c>
      <c r="AX147" s="13" t="s">
        <v>73</v>
      </c>
      <c r="AY147" s="188" t="s">
        <v>135</v>
      </c>
    </row>
    <row r="148" s="14" customFormat="1">
      <c r="A148" s="14"/>
      <c r="B148" s="194"/>
      <c r="C148" s="14"/>
      <c r="D148" s="187" t="s">
        <v>150</v>
      </c>
      <c r="E148" s="195" t="s">
        <v>1</v>
      </c>
      <c r="F148" s="196" t="s">
        <v>184</v>
      </c>
      <c r="G148" s="14"/>
      <c r="H148" s="197">
        <v>19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150</v>
      </c>
      <c r="AU148" s="195" t="s">
        <v>83</v>
      </c>
      <c r="AV148" s="14" t="s">
        <v>83</v>
      </c>
      <c r="AW148" s="14" t="s">
        <v>30</v>
      </c>
      <c r="AX148" s="14" t="s">
        <v>73</v>
      </c>
      <c r="AY148" s="195" t="s">
        <v>135</v>
      </c>
    </row>
    <row r="149" s="15" customFormat="1">
      <c r="A149" s="15"/>
      <c r="B149" s="202"/>
      <c r="C149" s="15"/>
      <c r="D149" s="187" t="s">
        <v>150</v>
      </c>
      <c r="E149" s="203" t="s">
        <v>1</v>
      </c>
      <c r="F149" s="204" t="s">
        <v>155</v>
      </c>
      <c r="G149" s="15"/>
      <c r="H149" s="205">
        <v>63.200000000000003</v>
      </c>
      <c r="I149" s="206"/>
      <c r="J149" s="15"/>
      <c r="K149" s="15"/>
      <c r="L149" s="202"/>
      <c r="M149" s="207"/>
      <c r="N149" s="208"/>
      <c r="O149" s="208"/>
      <c r="P149" s="208"/>
      <c r="Q149" s="208"/>
      <c r="R149" s="208"/>
      <c r="S149" s="208"/>
      <c r="T149" s="20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3" t="s">
        <v>150</v>
      </c>
      <c r="AU149" s="203" t="s">
        <v>83</v>
      </c>
      <c r="AV149" s="15" t="s">
        <v>141</v>
      </c>
      <c r="AW149" s="15" t="s">
        <v>30</v>
      </c>
      <c r="AX149" s="15" t="s">
        <v>81</v>
      </c>
      <c r="AY149" s="203" t="s">
        <v>135</v>
      </c>
    </row>
    <row r="150" s="2" customFormat="1" ht="24.15" customHeight="1">
      <c r="A150" s="37"/>
      <c r="B150" s="171"/>
      <c r="C150" s="172" t="s">
        <v>170</v>
      </c>
      <c r="D150" s="172" t="s">
        <v>137</v>
      </c>
      <c r="E150" s="173" t="s">
        <v>185</v>
      </c>
      <c r="F150" s="174" t="s">
        <v>186</v>
      </c>
      <c r="G150" s="175" t="s">
        <v>163</v>
      </c>
      <c r="H150" s="176">
        <v>4.4000000000000004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38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83</v>
      </c>
      <c r="AY150" s="18" t="s">
        <v>135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81</v>
      </c>
      <c r="BK150" s="185">
        <f>ROUND(I150*H150,2)</f>
        <v>0</v>
      </c>
      <c r="BL150" s="18" t="s">
        <v>141</v>
      </c>
      <c r="BM150" s="184" t="s">
        <v>684</v>
      </c>
    </row>
    <row r="151" s="13" customFormat="1">
      <c r="A151" s="13"/>
      <c r="B151" s="186"/>
      <c r="C151" s="13"/>
      <c r="D151" s="187" t="s">
        <v>150</v>
      </c>
      <c r="E151" s="188" t="s">
        <v>1</v>
      </c>
      <c r="F151" s="189" t="s">
        <v>188</v>
      </c>
      <c r="G151" s="13"/>
      <c r="H151" s="188" t="s">
        <v>1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150</v>
      </c>
      <c r="AU151" s="188" t="s">
        <v>83</v>
      </c>
      <c r="AV151" s="13" t="s">
        <v>81</v>
      </c>
      <c r="AW151" s="13" t="s">
        <v>30</v>
      </c>
      <c r="AX151" s="13" t="s">
        <v>73</v>
      </c>
      <c r="AY151" s="188" t="s">
        <v>135</v>
      </c>
    </row>
    <row r="152" s="14" customFormat="1">
      <c r="A152" s="14"/>
      <c r="B152" s="194"/>
      <c r="C152" s="14"/>
      <c r="D152" s="187" t="s">
        <v>150</v>
      </c>
      <c r="E152" s="195" t="s">
        <v>1</v>
      </c>
      <c r="F152" s="196" t="s">
        <v>685</v>
      </c>
      <c r="G152" s="14"/>
      <c r="H152" s="197">
        <v>36</v>
      </c>
      <c r="I152" s="198"/>
      <c r="J152" s="14"/>
      <c r="K152" s="14"/>
      <c r="L152" s="194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5" t="s">
        <v>150</v>
      </c>
      <c r="AU152" s="195" t="s">
        <v>83</v>
      </c>
      <c r="AV152" s="14" t="s">
        <v>83</v>
      </c>
      <c r="AW152" s="14" t="s">
        <v>30</v>
      </c>
      <c r="AX152" s="14" t="s">
        <v>73</v>
      </c>
      <c r="AY152" s="195" t="s">
        <v>135</v>
      </c>
    </row>
    <row r="153" s="13" customFormat="1">
      <c r="A153" s="13"/>
      <c r="B153" s="186"/>
      <c r="C153" s="13"/>
      <c r="D153" s="187" t="s">
        <v>150</v>
      </c>
      <c r="E153" s="188" t="s">
        <v>1</v>
      </c>
      <c r="F153" s="189" t="s">
        <v>513</v>
      </c>
      <c r="G153" s="13"/>
      <c r="H153" s="188" t="s">
        <v>1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150</v>
      </c>
      <c r="AU153" s="188" t="s">
        <v>83</v>
      </c>
      <c r="AV153" s="13" t="s">
        <v>81</v>
      </c>
      <c r="AW153" s="13" t="s">
        <v>30</v>
      </c>
      <c r="AX153" s="13" t="s">
        <v>73</v>
      </c>
      <c r="AY153" s="188" t="s">
        <v>135</v>
      </c>
    </row>
    <row r="154" s="14" customFormat="1">
      <c r="A154" s="14"/>
      <c r="B154" s="194"/>
      <c r="C154" s="14"/>
      <c r="D154" s="187" t="s">
        <v>150</v>
      </c>
      <c r="E154" s="195" t="s">
        <v>1</v>
      </c>
      <c r="F154" s="196" t="s">
        <v>686</v>
      </c>
      <c r="G154" s="14"/>
      <c r="H154" s="197">
        <v>-31.600000000000001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150</v>
      </c>
      <c r="AU154" s="195" t="s">
        <v>83</v>
      </c>
      <c r="AV154" s="14" t="s">
        <v>83</v>
      </c>
      <c r="AW154" s="14" t="s">
        <v>30</v>
      </c>
      <c r="AX154" s="14" t="s">
        <v>73</v>
      </c>
      <c r="AY154" s="195" t="s">
        <v>135</v>
      </c>
    </row>
    <row r="155" s="15" customFormat="1">
      <c r="A155" s="15"/>
      <c r="B155" s="202"/>
      <c r="C155" s="15"/>
      <c r="D155" s="187" t="s">
        <v>150</v>
      </c>
      <c r="E155" s="203" t="s">
        <v>1</v>
      </c>
      <c r="F155" s="204" t="s">
        <v>155</v>
      </c>
      <c r="G155" s="15"/>
      <c r="H155" s="205">
        <v>4.3999999999999986</v>
      </c>
      <c r="I155" s="206"/>
      <c r="J155" s="15"/>
      <c r="K155" s="15"/>
      <c r="L155" s="202"/>
      <c r="M155" s="207"/>
      <c r="N155" s="208"/>
      <c r="O155" s="208"/>
      <c r="P155" s="208"/>
      <c r="Q155" s="208"/>
      <c r="R155" s="208"/>
      <c r="S155" s="208"/>
      <c r="T155" s="20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3" t="s">
        <v>150</v>
      </c>
      <c r="AU155" s="203" t="s">
        <v>83</v>
      </c>
      <c r="AV155" s="15" t="s">
        <v>141</v>
      </c>
      <c r="AW155" s="15" t="s">
        <v>30</v>
      </c>
      <c r="AX155" s="15" t="s">
        <v>81</v>
      </c>
      <c r="AY155" s="203" t="s">
        <v>135</v>
      </c>
    </row>
    <row r="156" s="2" customFormat="1" ht="24.15" customHeight="1">
      <c r="A156" s="37"/>
      <c r="B156" s="171"/>
      <c r="C156" s="172" t="s">
        <v>191</v>
      </c>
      <c r="D156" s="172" t="s">
        <v>137</v>
      </c>
      <c r="E156" s="173" t="s">
        <v>192</v>
      </c>
      <c r="F156" s="174" t="s">
        <v>193</v>
      </c>
      <c r="G156" s="175" t="s">
        <v>163</v>
      </c>
      <c r="H156" s="176">
        <v>31.600000000000001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141</v>
      </c>
      <c r="AT156" s="184" t="s">
        <v>137</v>
      </c>
      <c r="AU156" s="184" t="s">
        <v>83</v>
      </c>
      <c r="AY156" s="18" t="s">
        <v>135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81</v>
      </c>
      <c r="BK156" s="185">
        <f>ROUND(I156*H156,2)</f>
        <v>0</v>
      </c>
      <c r="BL156" s="18" t="s">
        <v>141</v>
      </c>
      <c r="BM156" s="184" t="s">
        <v>687</v>
      </c>
    </row>
    <row r="157" s="13" customFormat="1">
      <c r="A157" s="13"/>
      <c r="B157" s="186"/>
      <c r="C157" s="13"/>
      <c r="D157" s="187" t="s">
        <v>150</v>
      </c>
      <c r="E157" s="188" t="s">
        <v>1</v>
      </c>
      <c r="F157" s="189" t="s">
        <v>182</v>
      </c>
      <c r="G157" s="13"/>
      <c r="H157" s="188" t="s">
        <v>1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150</v>
      </c>
      <c r="AU157" s="188" t="s">
        <v>83</v>
      </c>
      <c r="AV157" s="13" t="s">
        <v>81</v>
      </c>
      <c r="AW157" s="13" t="s">
        <v>30</v>
      </c>
      <c r="AX157" s="13" t="s">
        <v>73</v>
      </c>
      <c r="AY157" s="188" t="s">
        <v>135</v>
      </c>
    </row>
    <row r="158" s="14" customFormat="1">
      <c r="A158" s="14"/>
      <c r="B158" s="194"/>
      <c r="C158" s="14"/>
      <c r="D158" s="187" t="s">
        <v>150</v>
      </c>
      <c r="E158" s="195" t="s">
        <v>1</v>
      </c>
      <c r="F158" s="196" t="s">
        <v>683</v>
      </c>
      <c r="G158" s="14"/>
      <c r="H158" s="197">
        <v>12.6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150</v>
      </c>
      <c r="AU158" s="195" t="s">
        <v>83</v>
      </c>
      <c r="AV158" s="14" t="s">
        <v>83</v>
      </c>
      <c r="AW158" s="14" t="s">
        <v>30</v>
      </c>
      <c r="AX158" s="14" t="s">
        <v>73</v>
      </c>
      <c r="AY158" s="195" t="s">
        <v>135</v>
      </c>
    </row>
    <row r="159" s="13" customFormat="1">
      <c r="A159" s="13"/>
      <c r="B159" s="186"/>
      <c r="C159" s="13"/>
      <c r="D159" s="187" t="s">
        <v>150</v>
      </c>
      <c r="E159" s="188" t="s">
        <v>1</v>
      </c>
      <c r="F159" s="189" t="s">
        <v>510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150</v>
      </c>
      <c r="AU159" s="188" t="s">
        <v>83</v>
      </c>
      <c r="AV159" s="13" t="s">
        <v>81</v>
      </c>
      <c r="AW159" s="13" t="s">
        <v>30</v>
      </c>
      <c r="AX159" s="13" t="s">
        <v>73</v>
      </c>
      <c r="AY159" s="188" t="s">
        <v>135</v>
      </c>
    </row>
    <row r="160" s="14" customFormat="1">
      <c r="A160" s="14"/>
      <c r="B160" s="194"/>
      <c r="C160" s="14"/>
      <c r="D160" s="187" t="s">
        <v>150</v>
      </c>
      <c r="E160" s="195" t="s">
        <v>1</v>
      </c>
      <c r="F160" s="196" t="s">
        <v>184</v>
      </c>
      <c r="G160" s="14"/>
      <c r="H160" s="197">
        <v>19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150</v>
      </c>
      <c r="AU160" s="195" t="s">
        <v>83</v>
      </c>
      <c r="AV160" s="14" t="s">
        <v>83</v>
      </c>
      <c r="AW160" s="14" t="s">
        <v>30</v>
      </c>
      <c r="AX160" s="14" t="s">
        <v>73</v>
      </c>
      <c r="AY160" s="195" t="s">
        <v>135</v>
      </c>
    </row>
    <row r="161" s="15" customFormat="1">
      <c r="A161" s="15"/>
      <c r="B161" s="202"/>
      <c r="C161" s="15"/>
      <c r="D161" s="187" t="s">
        <v>150</v>
      </c>
      <c r="E161" s="203" t="s">
        <v>1</v>
      </c>
      <c r="F161" s="204" t="s">
        <v>155</v>
      </c>
      <c r="G161" s="15"/>
      <c r="H161" s="205">
        <v>31.600000000000001</v>
      </c>
      <c r="I161" s="206"/>
      <c r="J161" s="15"/>
      <c r="K161" s="15"/>
      <c r="L161" s="202"/>
      <c r="M161" s="207"/>
      <c r="N161" s="208"/>
      <c r="O161" s="208"/>
      <c r="P161" s="208"/>
      <c r="Q161" s="208"/>
      <c r="R161" s="208"/>
      <c r="S161" s="208"/>
      <c r="T161" s="20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3" t="s">
        <v>150</v>
      </c>
      <c r="AU161" s="203" t="s">
        <v>83</v>
      </c>
      <c r="AV161" s="15" t="s">
        <v>141</v>
      </c>
      <c r="AW161" s="15" t="s">
        <v>30</v>
      </c>
      <c r="AX161" s="15" t="s">
        <v>81</v>
      </c>
      <c r="AY161" s="203" t="s">
        <v>135</v>
      </c>
    </row>
    <row r="162" s="2" customFormat="1" ht="24.15" customHeight="1">
      <c r="A162" s="37"/>
      <c r="B162" s="171"/>
      <c r="C162" s="172" t="s">
        <v>195</v>
      </c>
      <c r="D162" s="172" t="s">
        <v>137</v>
      </c>
      <c r="E162" s="173" t="s">
        <v>196</v>
      </c>
      <c r="F162" s="174" t="s">
        <v>197</v>
      </c>
      <c r="G162" s="175" t="s">
        <v>198</v>
      </c>
      <c r="H162" s="176">
        <v>7.9199999999999999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38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141</v>
      </c>
      <c r="AT162" s="184" t="s">
        <v>137</v>
      </c>
      <c r="AU162" s="184" t="s">
        <v>83</v>
      </c>
      <c r="AY162" s="18" t="s">
        <v>135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81</v>
      </c>
      <c r="BK162" s="185">
        <f>ROUND(I162*H162,2)</f>
        <v>0</v>
      </c>
      <c r="BL162" s="18" t="s">
        <v>141</v>
      </c>
      <c r="BM162" s="184" t="s">
        <v>688</v>
      </c>
    </row>
    <row r="163" s="14" customFormat="1">
      <c r="A163" s="14"/>
      <c r="B163" s="194"/>
      <c r="C163" s="14"/>
      <c r="D163" s="187" t="s">
        <v>150</v>
      </c>
      <c r="E163" s="195" t="s">
        <v>1</v>
      </c>
      <c r="F163" s="196" t="s">
        <v>689</v>
      </c>
      <c r="G163" s="14"/>
      <c r="H163" s="197">
        <v>7.9199999999999999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150</v>
      </c>
      <c r="AU163" s="195" t="s">
        <v>83</v>
      </c>
      <c r="AV163" s="14" t="s">
        <v>83</v>
      </c>
      <c r="AW163" s="14" t="s">
        <v>30</v>
      </c>
      <c r="AX163" s="14" t="s">
        <v>81</v>
      </c>
      <c r="AY163" s="195" t="s">
        <v>135</v>
      </c>
    </row>
    <row r="164" s="2" customFormat="1" ht="24.15" customHeight="1">
      <c r="A164" s="37"/>
      <c r="B164" s="171"/>
      <c r="C164" s="172" t="s">
        <v>201</v>
      </c>
      <c r="D164" s="172" t="s">
        <v>137</v>
      </c>
      <c r="E164" s="173" t="s">
        <v>202</v>
      </c>
      <c r="F164" s="174" t="s">
        <v>203</v>
      </c>
      <c r="G164" s="175" t="s">
        <v>163</v>
      </c>
      <c r="H164" s="176">
        <v>12.6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83</v>
      </c>
      <c r="AY164" s="18" t="s">
        <v>135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81</v>
      </c>
      <c r="BK164" s="185">
        <f>ROUND(I164*H164,2)</f>
        <v>0</v>
      </c>
      <c r="BL164" s="18" t="s">
        <v>141</v>
      </c>
      <c r="BM164" s="184" t="s">
        <v>690</v>
      </c>
    </row>
    <row r="165" s="13" customFormat="1">
      <c r="A165" s="13"/>
      <c r="B165" s="186"/>
      <c r="C165" s="13"/>
      <c r="D165" s="187" t="s">
        <v>150</v>
      </c>
      <c r="E165" s="188" t="s">
        <v>1</v>
      </c>
      <c r="F165" s="189" t="s">
        <v>169</v>
      </c>
      <c r="G165" s="13"/>
      <c r="H165" s="188" t="s">
        <v>1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150</v>
      </c>
      <c r="AU165" s="188" t="s">
        <v>83</v>
      </c>
      <c r="AV165" s="13" t="s">
        <v>81</v>
      </c>
      <c r="AW165" s="13" t="s">
        <v>30</v>
      </c>
      <c r="AX165" s="13" t="s">
        <v>73</v>
      </c>
      <c r="AY165" s="188" t="s">
        <v>135</v>
      </c>
    </row>
    <row r="166" s="14" customFormat="1">
      <c r="A166" s="14"/>
      <c r="B166" s="194"/>
      <c r="C166" s="14"/>
      <c r="D166" s="187" t="s">
        <v>150</v>
      </c>
      <c r="E166" s="195" t="s">
        <v>1</v>
      </c>
      <c r="F166" s="196" t="s">
        <v>691</v>
      </c>
      <c r="G166" s="14"/>
      <c r="H166" s="197">
        <v>12.6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150</v>
      </c>
      <c r="AU166" s="195" t="s">
        <v>83</v>
      </c>
      <c r="AV166" s="14" t="s">
        <v>83</v>
      </c>
      <c r="AW166" s="14" t="s">
        <v>30</v>
      </c>
      <c r="AX166" s="14" t="s">
        <v>73</v>
      </c>
      <c r="AY166" s="195" t="s">
        <v>135</v>
      </c>
    </row>
    <row r="167" s="15" customFormat="1">
      <c r="A167" s="15"/>
      <c r="B167" s="202"/>
      <c r="C167" s="15"/>
      <c r="D167" s="187" t="s">
        <v>150</v>
      </c>
      <c r="E167" s="203" t="s">
        <v>1</v>
      </c>
      <c r="F167" s="204" t="s">
        <v>155</v>
      </c>
      <c r="G167" s="15"/>
      <c r="H167" s="205">
        <v>12.6</v>
      </c>
      <c r="I167" s="206"/>
      <c r="J167" s="15"/>
      <c r="K167" s="15"/>
      <c r="L167" s="202"/>
      <c r="M167" s="207"/>
      <c r="N167" s="208"/>
      <c r="O167" s="208"/>
      <c r="P167" s="208"/>
      <c r="Q167" s="208"/>
      <c r="R167" s="208"/>
      <c r="S167" s="208"/>
      <c r="T167" s="20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3" t="s">
        <v>150</v>
      </c>
      <c r="AU167" s="203" t="s">
        <v>83</v>
      </c>
      <c r="AV167" s="15" t="s">
        <v>141</v>
      </c>
      <c r="AW167" s="15" t="s">
        <v>30</v>
      </c>
      <c r="AX167" s="15" t="s">
        <v>81</v>
      </c>
      <c r="AY167" s="203" t="s">
        <v>135</v>
      </c>
    </row>
    <row r="168" s="2" customFormat="1" ht="24.15" customHeight="1">
      <c r="A168" s="37"/>
      <c r="B168" s="171"/>
      <c r="C168" s="172" t="s">
        <v>208</v>
      </c>
      <c r="D168" s="172" t="s">
        <v>137</v>
      </c>
      <c r="E168" s="173" t="s">
        <v>209</v>
      </c>
      <c r="F168" s="174" t="s">
        <v>210</v>
      </c>
      <c r="G168" s="175" t="s">
        <v>140</v>
      </c>
      <c r="H168" s="176">
        <v>232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141</v>
      </c>
      <c r="AT168" s="184" t="s">
        <v>137</v>
      </c>
      <c r="AU168" s="184" t="s">
        <v>83</v>
      </c>
      <c r="AY168" s="18" t="s">
        <v>135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81</v>
      </c>
      <c r="BK168" s="185">
        <f>ROUND(I168*H168,2)</f>
        <v>0</v>
      </c>
      <c r="BL168" s="18" t="s">
        <v>141</v>
      </c>
      <c r="BM168" s="184" t="s">
        <v>692</v>
      </c>
    </row>
    <row r="169" s="12" customFormat="1" ht="22.8" customHeight="1">
      <c r="A169" s="12"/>
      <c r="B169" s="158"/>
      <c r="C169" s="12"/>
      <c r="D169" s="159" t="s">
        <v>72</v>
      </c>
      <c r="E169" s="169" t="s">
        <v>521</v>
      </c>
      <c r="F169" s="169" t="s">
        <v>522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SUM(P170:P174)</f>
        <v>0</v>
      </c>
      <c r="Q169" s="164"/>
      <c r="R169" s="165">
        <f>SUM(R170:R174)</f>
        <v>10.800000000000001</v>
      </c>
      <c r="S169" s="164"/>
      <c r="T169" s="166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81</v>
      </c>
      <c r="AT169" s="167" t="s">
        <v>72</v>
      </c>
      <c r="AU169" s="167" t="s">
        <v>81</v>
      </c>
      <c r="AY169" s="159" t="s">
        <v>135</v>
      </c>
      <c r="BK169" s="168">
        <f>SUM(BK170:BK174)</f>
        <v>0</v>
      </c>
    </row>
    <row r="170" s="2" customFormat="1" ht="24.15" customHeight="1">
      <c r="A170" s="37"/>
      <c r="B170" s="171"/>
      <c r="C170" s="172" t="s">
        <v>213</v>
      </c>
      <c r="D170" s="172" t="s">
        <v>137</v>
      </c>
      <c r="E170" s="173" t="s">
        <v>523</v>
      </c>
      <c r="F170" s="174" t="s">
        <v>524</v>
      </c>
      <c r="G170" s="175" t="s">
        <v>140</v>
      </c>
      <c r="H170" s="176">
        <v>59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83</v>
      </c>
      <c r="AY170" s="18" t="s">
        <v>135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141</v>
      </c>
      <c r="BM170" s="184" t="s">
        <v>693</v>
      </c>
    </row>
    <row r="171" s="2" customFormat="1" ht="24.15" customHeight="1">
      <c r="A171" s="37"/>
      <c r="B171" s="171"/>
      <c r="C171" s="172" t="s">
        <v>8</v>
      </c>
      <c r="D171" s="172" t="s">
        <v>137</v>
      </c>
      <c r="E171" s="173" t="s">
        <v>526</v>
      </c>
      <c r="F171" s="174" t="s">
        <v>527</v>
      </c>
      <c r="G171" s="175" t="s">
        <v>140</v>
      </c>
      <c r="H171" s="176">
        <v>59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38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141</v>
      </c>
      <c r="AT171" s="184" t="s">
        <v>137</v>
      </c>
      <c r="AU171" s="184" t="s">
        <v>83</v>
      </c>
      <c r="AY171" s="18" t="s">
        <v>135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81</v>
      </c>
      <c r="BK171" s="185">
        <f>ROUND(I171*H171,2)</f>
        <v>0</v>
      </c>
      <c r="BL171" s="18" t="s">
        <v>141</v>
      </c>
      <c r="BM171" s="184" t="s">
        <v>694</v>
      </c>
    </row>
    <row r="172" s="2" customFormat="1" ht="14.4" customHeight="1">
      <c r="A172" s="37"/>
      <c r="B172" s="171"/>
      <c r="C172" s="210" t="s">
        <v>224</v>
      </c>
      <c r="D172" s="210" t="s">
        <v>237</v>
      </c>
      <c r="E172" s="211" t="s">
        <v>529</v>
      </c>
      <c r="F172" s="212" t="s">
        <v>530</v>
      </c>
      <c r="G172" s="213" t="s">
        <v>198</v>
      </c>
      <c r="H172" s="214">
        <v>10.800000000000001</v>
      </c>
      <c r="I172" s="215"/>
      <c r="J172" s="216">
        <f>ROUND(I172*H172,2)</f>
        <v>0</v>
      </c>
      <c r="K172" s="217"/>
      <c r="L172" s="218"/>
      <c r="M172" s="219" t="s">
        <v>1</v>
      </c>
      <c r="N172" s="220" t="s">
        <v>38</v>
      </c>
      <c r="O172" s="76"/>
      <c r="P172" s="182">
        <f>O172*H172</f>
        <v>0</v>
      </c>
      <c r="Q172" s="182">
        <v>1</v>
      </c>
      <c r="R172" s="182">
        <f>Q172*H172</f>
        <v>10.800000000000001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176</v>
      </c>
      <c r="AT172" s="184" t="s">
        <v>237</v>
      </c>
      <c r="AU172" s="184" t="s">
        <v>83</v>
      </c>
      <c r="AY172" s="18" t="s">
        <v>135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81</v>
      </c>
      <c r="BK172" s="185">
        <f>ROUND(I172*H172,2)</f>
        <v>0</v>
      </c>
      <c r="BL172" s="18" t="s">
        <v>141</v>
      </c>
      <c r="BM172" s="184" t="s">
        <v>695</v>
      </c>
    </row>
    <row r="173" s="14" customFormat="1">
      <c r="A173" s="14"/>
      <c r="B173" s="194"/>
      <c r="C173" s="14"/>
      <c r="D173" s="187" t="s">
        <v>150</v>
      </c>
      <c r="E173" s="195" t="s">
        <v>1</v>
      </c>
      <c r="F173" s="196" t="s">
        <v>532</v>
      </c>
      <c r="G173" s="14"/>
      <c r="H173" s="197">
        <v>10.800000000000001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150</v>
      </c>
      <c r="AU173" s="195" t="s">
        <v>83</v>
      </c>
      <c r="AV173" s="14" t="s">
        <v>83</v>
      </c>
      <c r="AW173" s="14" t="s">
        <v>30</v>
      </c>
      <c r="AX173" s="14" t="s">
        <v>81</v>
      </c>
      <c r="AY173" s="195" t="s">
        <v>135</v>
      </c>
    </row>
    <row r="174" s="2" customFormat="1" ht="24.15" customHeight="1">
      <c r="A174" s="37"/>
      <c r="B174" s="171"/>
      <c r="C174" s="172" t="s">
        <v>228</v>
      </c>
      <c r="D174" s="172" t="s">
        <v>137</v>
      </c>
      <c r="E174" s="173" t="s">
        <v>533</v>
      </c>
      <c r="F174" s="174" t="s">
        <v>534</v>
      </c>
      <c r="G174" s="175" t="s">
        <v>140</v>
      </c>
      <c r="H174" s="176">
        <v>59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38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141</v>
      </c>
      <c r="AT174" s="184" t="s">
        <v>137</v>
      </c>
      <c r="AU174" s="184" t="s">
        <v>83</v>
      </c>
      <c r="AY174" s="18" t="s">
        <v>135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81</v>
      </c>
      <c r="BK174" s="185">
        <f>ROUND(I174*H174,2)</f>
        <v>0</v>
      </c>
      <c r="BL174" s="18" t="s">
        <v>141</v>
      </c>
      <c r="BM174" s="184" t="s">
        <v>696</v>
      </c>
    </row>
    <row r="175" s="12" customFormat="1" ht="22.8" customHeight="1">
      <c r="A175" s="12"/>
      <c r="B175" s="158"/>
      <c r="C175" s="12"/>
      <c r="D175" s="159" t="s">
        <v>72</v>
      </c>
      <c r="E175" s="169" t="s">
        <v>160</v>
      </c>
      <c r="F175" s="169" t="s">
        <v>212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P176</f>
        <v>0</v>
      </c>
      <c r="Q175" s="164"/>
      <c r="R175" s="165">
        <f>R176</f>
        <v>0</v>
      </c>
      <c r="S175" s="164"/>
      <c r="T175" s="166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81</v>
      </c>
      <c r="AT175" s="167" t="s">
        <v>72</v>
      </c>
      <c r="AU175" s="167" t="s">
        <v>81</v>
      </c>
      <c r="AY175" s="159" t="s">
        <v>135</v>
      </c>
      <c r="BK175" s="168">
        <f>BK176</f>
        <v>0</v>
      </c>
    </row>
    <row r="176" s="2" customFormat="1" ht="14.4" customHeight="1">
      <c r="A176" s="37"/>
      <c r="B176" s="171"/>
      <c r="C176" s="172" t="s">
        <v>232</v>
      </c>
      <c r="D176" s="172" t="s">
        <v>137</v>
      </c>
      <c r="E176" s="173" t="s">
        <v>214</v>
      </c>
      <c r="F176" s="174" t="s">
        <v>215</v>
      </c>
      <c r="G176" s="175" t="s">
        <v>163</v>
      </c>
      <c r="H176" s="176">
        <v>19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38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141</v>
      </c>
      <c r="AT176" s="184" t="s">
        <v>137</v>
      </c>
      <c r="AU176" s="184" t="s">
        <v>83</v>
      </c>
      <c r="AY176" s="18" t="s">
        <v>135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81</v>
      </c>
      <c r="BK176" s="185">
        <f>ROUND(I176*H176,2)</f>
        <v>0</v>
      </c>
      <c r="BL176" s="18" t="s">
        <v>141</v>
      </c>
      <c r="BM176" s="184" t="s">
        <v>697</v>
      </c>
    </row>
    <row r="177" s="12" customFormat="1" ht="22.8" customHeight="1">
      <c r="A177" s="12"/>
      <c r="B177" s="158"/>
      <c r="C177" s="12"/>
      <c r="D177" s="159" t="s">
        <v>72</v>
      </c>
      <c r="E177" s="169" t="s">
        <v>222</v>
      </c>
      <c r="F177" s="169" t="s">
        <v>223</v>
      </c>
      <c r="G177" s="12"/>
      <c r="H177" s="12"/>
      <c r="I177" s="161"/>
      <c r="J177" s="170">
        <f>BK177</f>
        <v>0</v>
      </c>
      <c r="K177" s="12"/>
      <c r="L177" s="158"/>
      <c r="M177" s="163"/>
      <c r="N177" s="164"/>
      <c r="O177" s="164"/>
      <c r="P177" s="165">
        <f>SUM(P178:P186)</f>
        <v>0</v>
      </c>
      <c r="Q177" s="164"/>
      <c r="R177" s="165">
        <f>SUM(R178:R186)</f>
        <v>27.26784</v>
      </c>
      <c r="S177" s="164"/>
      <c r="T177" s="166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9" t="s">
        <v>81</v>
      </c>
      <c r="AT177" s="167" t="s">
        <v>72</v>
      </c>
      <c r="AU177" s="167" t="s">
        <v>81</v>
      </c>
      <c r="AY177" s="159" t="s">
        <v>135</v>
      </c>
      <c r="BK177" s="168">
        <f>SUM(BK178:BK186)</f>
        <v>0</v>
      </c>
    </row>
    <row r="178" s="2" customFormat="1" ht="14.4" customHeight="1">
      <c r="A178" s="37"/>
      <c r="B178" s="171"/>
      <c r="C178" s="172" t="s">
        <v>184</v>
      </c>
      <c r="D178" s="172" t="s">
        <v>137</v>
      </c>
      <c r="E178" s="173" t="s">
        <v>225</v>
      </c>
      <c r="F178" s="174" t="s">
        <v>226</v>
      </c>
      <c r="G178" s="175" t="s">
        <v>140</v>
      </c>
      <c r="H178" s="176">
        <v>104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141</v>
      </c>
      <c r="AT178" s="184" t="s">
        <v>137</v>
      </c>
      <c r="AU178" s="184" t="s">
        <v>83</v>
      </c>
      <c r="AY178" s="18" t="s">
        <v>135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141</v>
      </c>
      <c r="BM178" s="184" t="s">
        <v>698</v>
      </c>
    </row>
    <row r="179" s="2" customFormat="1" ht="24.15" customHeight="1">
      <c r="A179" s="37"/>
      <c r="B179" s="171"/>
      <c r="C179" s="172" t="s">
        <v>242</v>
      </c>
      <c r="D179" s="172" t="s">
        <v>137</v>
      </c>
      <c r="E179" s="173" t="s">
        <v>229</v>
      </c>
      <c r="F179" s="174" t="s">
        <v>230</v>
      </c>
      <c r="G179" s="175" t="s">
        <v>140</v>
      </c>
      <c r="H179" s="176">
        <v>104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141</v>
      </c>
      <c r="AT179" s="184" t="s">
        <v>137</v>
      </c>
      <c r="AU179" s="184" t="s">
        <v>83</v>
      </c>
      <c r="AY179" s="18" t="s">
        <v>135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81</v>
      </c>
      <c r="BK179" s="185">
        <f>ROUND(I179*H179,2)</f>
        <v>0</v>
      </c>
      <c r="BL179" s="18" t="s">
        <v>141</v>
      </c>
      <c r="BM179" s="184" t="s">
        <v>699</v>
      </c>
    </row>
    <row r="180" s="2" customFormat="1" ht="24.15" customHeight="1">
      <c r="A180" s="37"/>
      <c r="B180" s="171"/>
      <c r="C180" s="172" t="s">
        <v>7</v>
      </c>
      <c r="D180" s="172" t="s">
        <v>137</v>
      </c>
      <c r="E180" s="173" t="s">
        <v>700</v>
      </c>
      <c r="F180" s="174" t="s">
        <v>701</v>
      </c>
      <c r="G180" s="175" t="s">
        <v>140</v>
      </c>
      <c r="H180" s="176">
        <v>104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0.10362</v>
      </c>
      <c r="R180" s="182">
        <f>Q180*H180</f>
        <v>10.776480000000001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141</v>
      </c>
      <c r="AT180" s="184" t="s">
        <v>137</v>
      </c>
      <c r="AU180" s="184" t="s">
        <v>83</v>
      </c>
      <c r="AY180" s="18" t="s">
        <v>135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81</v>
      </c>
      <c r="BK180" s="185">
        <f>ROUND(I180*H180,2)</f>
        <v>0</v>
      </c>
      <c r="BL180" s="18" t="s">
        <v>141</v>
      </c>
      <c r="BM180" s="184" t="s">
        <v>702</v>
      </c>
    </row>
    <row r="181" s="2" customFormat="1" ht="14.4" customHeight="1">
      <c r="A181" s="37"/>
      <c r="B181" s="171"/>
      <c r="C181" s="210" t="s">
        <v>253</v>
      </c>
      <c r="D181" s="210" t="s">
        <v>237</v>
      </c>
      <c r="E181" s="211" t="s">
        <v>238</v>
      </c>
      <c r="F181" s="212" t="s">
        <v>239</v>
      </c>
      <c r="G181" s="213" t="s">
        <v>140</v>
      </c>
      <c r="H181" s="214">
        <v>3.0600000000000001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38</v>
      </c>
      <c r="O181" s="76"/>
      <c r="P181" s="182">
        <f>O181*H181</f>
        <v>0</v>
      </c>
      <c r="Q181" s="182">
        <v>0.152</v>
      </c>
      <c r="R181" s="182">
        <f>Q181*H181</f>
        <v>0.46511999999999998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176</v>
      </c>
      <c r="AT181" s="184" t="s">
        <v>237</v>
      </c>
      <c r="AU181" s="184" t="s">
        <v>83</v>
      </c>
      <c r="AY181" s="18" t="s">
        <v>135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81</v>
      </c>
      <c r="BK181" s="185">
        <f>ROUND(I181*H181,2)</f>
        <v>0</v>
      </c>
      <c r="BL181" s="18" t="s">
        <v>141</v>
      </c>
      <c r="BM181" s="184" t="s">
        <v>703</v>
      </c>
    </row>
    <row r="182" s="14" customFormat="1">
      <c r="A182" s="14"/>
      <c r="B182" s="194"/>
      <c r="C182" s="14"/>
      <c r="D182" s="187" t="s">
        <v>150</v>
      </c>
      <c r="E182" s="195" t="s">
        <v>1</v>
      </c>
      <c r="F182" s="196" t="s">
        <v>704</v>
      </c>
      <c r="G182" s="14"/>
      <c r="H182" s="197">
        <v>3.0600000000000001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150</v>
      </c>
      <c r="AU182" s="195" t="s">
        <v>83</v>
      </c>
      <c r="AV182" s="14" t="s">
        <v>83</v>
      </c>
      <c r="AW182" s="14" t="s">
        <v>30</v>
      </c>
      <c r="AX182" s="14" t="s">
        <v>81</v>
      </c>
      <c r="AY182" s="195" t="s">
        <v>135</v>
      </c>
    </row>
    <row r="183" s="2" customFormat="1" ht="14.4" customHeight="1">
      <c r="A183" s="37"/>
      <c r="B183" s="171"/>
      <c r="C183" s="210" t="s">
        <v>255</v>
      </c>
      <c r="D183" s="210" t="s">
        <v>237</v>
      </c>
      <c r="E183" s="211" t="s">
        <v>243</v>
      </c>
      <c r="F183" s="212" t="s">
        <v>244</v>
      </c>
      <c r="G183" s="213" t="s">
        <v>140</v>
      </c>
      <c r="H183" s="214">
        <v>87.719999999999999</v>
      </c>
      <c r="I183" s="215"/>
      <c r="J183" s="216">
        <f>ROUND(I183*H183,2)</f>
        <v>0</v>
      </c>
      <c r="K183" s="217"/>
      <c r="L183" s="218"/>
      <c r="M183" s="219" t="s">
        <v>1</v>
      </c>
      <c r="N183" s="220" t="s">
        <v>38</v>
      </c>
      <c r="O183" s="76"/>
      <c r="P183" s="182">
        <f>O183*H183</f>
        <v>0</v>
      </c>
      <c r="Q183" s="182">
        <v>0.152</v>
      </c>
      <c r="R183" s="182">
        <f>Q183*H183</f>
        <v>13.33344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176</v>
      </c>
      <c r="AT183" s="184" t="s">
        <v>237</v>
      </c>
      <c r="AU183" s="184" t="s">
        <v>83</v>
      </c>
      <c r="AY183" s="18" t="s">
        <v>135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141</v>
      </c>
      <c r="BM183" s="184" t="s">
        <v>705</v>
      </c>
    </row>
    <row r="184" s="14" customFormat="1">
      <c r="A184" s="14"/>
      <c r="B184" s="194"/>
      <c r="C184" s="14"/>
      <c r="D184" s="187" t="s">
        <v>150</v>
      </c>
      <c r="E184" s="195" t="s">
        <v>1</v>
      </c>
      <c r="F184" s="196" t="s">
        <v>706</v>
      </c>
      <c r="G184" s="14"/>
      <c r="H184" s="197">
        <v>87.719999999999999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150</v>
      </c>
      <c r="AU184" s="195" t="s">
        <v>83</v>
      </c>
      <c r="AV184" s="14" t="s">
        <v>83</v>
      </c>
      <c r="AW184" s="14" t="s">
        <v>30</v>
      </c>
      <c r="AX184" s="14" t="s">
        <v>81</v>
      </c>
      <c r="AY184" s="195" t="s">
        <v>135</v>
      </c>
    </row>
    <row r="185" s="2" customFormat="1" ht="14.4" customHeight="1">
      <c r="A185" s="37"/>
      <c r="B185" s="171"/>
      <c r="C185" s="210" t="s">
        <v>259</v>
      </c>
      <c r="D185" s="210" t="s">
        <v>237</v>
      </c>
      <c r="E185" s="211" t="s">
        <v>247</v>
      </c>
      <c r="F185" s="212" t="s">
        <v>248</v>
      </c>
      <c r="G185" s="213" t="s">
        <v>140</v>
      </c>
      <c r="H185" s="214">
        <v>15.300000000000001</v>
      </c>
      <c r="I185" s="215"/>
      <c r="J185" s="216">
        <f>ROUND(I185*H185,2)</f>
        <v>0</v>
      </c>
      <c r="K185" s="217"/>
      <c r="L185" s="218"/>
      <c r="M185" s="219" t="s">
        <v>1</v>
      </c>
      <c r="N185" s="220" t="s">
        <v>38</v>
      </c>
      <c r="O185" s="76"/>
      <c r="P185" s="182">
        <f>O185*H185</f>
        <v>0</v>
      </c>
      <c r="Q185" s="182">
        <v>0.17599999999999999</v>
      </c>
      <c r="R185" s="182">
        <f>Q185*H185</f>
        <v>2.6928000000000001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176</v>
      </c>
      <c r="AT185" s="184" t="s">
        <v>237</v>
      </c>
      <c r="AU185" s="184" t="s">
        <v>83</v>
      </c>
      <c r="AY185" s="18" t="s">
        <v>135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81</v>
      </c>
      <c r="BK185" s="185">
        <f>ROUND(I185*H185,2)</f>
        <v>0</v>
      </c>
      <c r="BL185" s="18" t="s">
        <v>141</v>
      </c>
      <c r="BM185" s="184" t="s">
        <v>707</v>
      </c>
    </row>
    <row r="186" s="14" customFormat="1">
      <c r="A186" s="14"/>
      <c r="B186" s="194"/>
      <c r="C186" s="14"/>
      <c r="D186" s="187" t="s">
        <v>150</v>
      </c>
      <c r="E186" s="195" t="s">
        <v>1</v>
      </c>
      <c r="F186" s="196" t="s">
        <v>708</v>
      </c>
      <c r="G186" s="14"/>
      <c r="H186" s="197">
        <v>15.300000000000001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150</v>
      </c>
      <c r="AU186" s="195" t="s">
        <v>83</v>
      </c>
      <c r="AV186" s="14" t="s">
        <v>83</v>
      </c>
      <c r="AW186" s="14" t="s">
        <v>30</v>
      </c>
      <c r="AX186" s="14" t="s">
        <v>81</v>
      </c>
      <c r="AY186" s="195" t="s">
        <v>135</v>
      </c>
    </row>
    <row r="187" s="12" customFormat="1" ht="22.8" customHeight="1">
      <c r="A187" s="12"/>
      <c r="B187" s="158"/>
      <c r="C187" s="12"/>
      <c r="D187" s="159" t="s">
        <v>72</v>
      </c>
      <c r="E187" s="169" t="s">
        <v>251</v>
      </c>
      <c r="F187" s="169" t="s">
        <v>252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SUM(P188:P191)</f>
        <v>0</v>
      </c>
      <c r="Q187" s="164"/>
      <c r="R187" s="165">
        <f>SUM(R188:R191)</f>
        <v>25.537280000000003</v>
      </c>
      <c r="S187" s="164"/>
      <c r="T187" s="166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81</v>
      </c>
      <c r="AT187" s="167" t="s">
        <v>72</v>
      </c>
      <c r="AU187" s="167" t="s">
        <v>81</v>
      </c>
      <c r="AY187" s="159" t="s">
        <v>135</v>
      </c>
      <c r="BK187" s="168">
        <f>SUM(BK188:BK191)</f>
        <v>0</v>
      </c>
    </row>
    <row r="188" s="2" customFormat="1" ht="14.4" customHeight="1">
      <c r="A188" s="37"/>
      <c r="B188" s="171"/>
      <c r="C188" s="172" t="s">
        <v>265</v>
      </c>
      <c r="D188" s="172" t="s">
        <v>137</v>
      </c>
      <c r="E188" s="173" t="s">
        <v>225</v>
      </c>
      <c r="F188" s="174" t="s">
        <v>226</v>
      </c>
      <c r="G188" s="175" t="s">
        <v>140</v>
      </c>
      <c r="H188" s="176">
        <v>128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38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141</v>
      </c>
      <c r="AT188" s="184" t="s">
        <v>137</v>
      </c>
      <c r="AU188" s="184" t="s">
        <v>83</v>
      </c>
      <c r="AY188" s="18" t="s">
        <v>135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141</v>
      </c>
      <c r="BM188" s="184" t="s">
        <v>709</v>
      </c>
    </row>
    <row r="189" s="2" customFormat="1" ht="24.15" customHeight="1">
      <c r="A189" s="37"/>
      <c r="B189" s="171"/>
      <c r="C189" s="172" t="s">
        <v>274</v>
      </c>
      <c r="D189" s="172" t="s">
        <v>137</v>
      </c>
      <c r="E189" s="173" t="s">
        <v>256</v>
      </c>
      <c r="F189" s="174" t="s">
        <v>257</v>
      </c>
      <c r="G189" s="175" t="s">
        <v>140</v>
      </c>
      <c r="H189" s="176">
        <v>128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38</v>
      </c>
      <c r="O189" s="76"/>
      <c r="P189" s="182">
        <f>O189*H189</f>
        <v>0</v>
      </c>
      <c r="Q189" s="182">
        <v>0.084250000000000005</v>
      </c>
      <c r="R189" s="182">
        <f>Q189*H189</f>
        <v>10.784000000000001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141</v>
      </c>
      <c r="AT189" s="184" t="s">
        <v>137</v>
      </c>
      <c r="AU189" s="184" t="s">
        <v>83</v>
      </c>
      <c r="AY189" s="18" t="s">
        <v>135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81</v>
      </c>
      <c r="BK189" s="185">
        <f>ROUND(I189*H189,2)</f>
        <v>0</v>
      </c>
      <c r="BL189" s="18" t="s">
        <v>141</v>
      </c>
      <c r="BM189" s="184" t="s">
        <v>710</v>
      </c>
    </row>
    <row r="190" s="2" customFormat="1" ht="14.4" customHeight="1">
      <c r="A190" s="37"/>
      <c r="B190" s="171"/>
      <c r="C190" s="210" t="s">
        <v>279</v>
      </c>
      <c r="D190" s="210" t="s">
        <v>237</v>
      </c>
      <c r="E190" s="211" t="s">
        <v>260</v>
      </c>
      <c r="F190" s="212" t="s">
        <v>261</v>
      </c>
      <c r="G190" s="213" t="s">
        <v>140</v>
      </c>
      <c r="H190" s="214">
        <v>130.56</v>
      </c>
      <c r="I190" s="215"/>
      <c r="J190" s="216">
        <f>ROUND(I190*H190,2)</f>
        <v>0</v>
      </c>
      <c r="K190" s="217"/>
      <c r="L190" s="218"/>
      <c r="M190" s="219" t="s">
        <v>1</v>
      </c>
      <c r="N190" s="220" t="s">
        <v>38</v>
      </c>
      <c r="O190" s="76"/>
      <c r="P190" s="182">
        <f>O190*H190</f>
        <v>0</v>
      </c>
      <c r="Q190" s="182">
        <v>0.113</v>
      </c>
      <c r="R190" s="182">
        <f>Q190*H190</f>
        <v>14.75328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176</v>
      </c>
      <c r="AT190" s="184" t="s">
        <v>237</v>
      </c>
      <c r="AU190" s="184" t="s">
        <v>83</v>
      </c>
      <c r="AY190" s="18" t="s">
        <v>135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141</v>
      </c>
      <c r="BM190" s="184" t="s">
        <v>711</v>
      </c>
    </row>
    <row r="191" s="14" customFormat="1">
      <c r="A191" s="14"/>
      <c r="B191" s="194"/>
      <c r="C191" s="14"/>
      <c r="D191" s="187" t="s">
        <v>150</v>
      </c>
      <c r="E191" s="195" t="s">
        <v>1</v>
      </c>
      <c r="F191" s="196" t="s">
        <v>712</v>
      </c>
      <c r="G191" s="14"/>
      <c r="H191" s="197">
        <v>130.56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150</v>
      </c>
      <c r="AU191" s="195" t="s">
        <v>83</v>
      </c>
      <c r="AV191" s="14" t="s">
        <v>83</v>
      </c>
      <c r="AW191" s="14" t="s">
        <v>30</v>
      </c>
      <c r="AX191" s="14" t="s">
        <v>81</v>
      </c>
      <c r="AY191" s="195" t="s">
        <v>135</v>
      </c>
    </row>
    <row r="192" s="12" customFormat="1" ht="22.8" customHeight="1">
      <c r="A192" s="12"/>
      <c r="B192" s="158"/>
      <c r="C192" s="12"/>
      <c r="D192" s="159" t="s">
        <v>72</v>
      </c>
      <c r="E192" s="169" t="s">
        <v>176</v>
      </c>
      <c r="F192" s="169" t="s">
        <v>264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SUM(P193:P206)</f>
        <v>0</v>
      </c>
      <c r="Q192" s="164"/>
      <c r="R192" s="165">
        <f>SUM(R193:R206)</f>
        <v>0.94848399999999999</v>
      </c>
      <c r="S192" s="164"/>
      <c r="T192" s="166">
        <f>SUM(T193:T206)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81</v>
      </c>
      <c r="AT192" s="167" t="s">
        <v>72</v>
      </c>
      <c r="AU192" s="167" t="s">
        <v>81</v>
      </c>
      <c r="AY192" s="159" t="s">
        <v>135</v>
      </c>
      <c r="BK192" s="168">
        <f>SUM(BK193:BK206)</f>
        <v>0</v>
      </c>
    </row>
    <row r="193" s="2" customFormat="1" ht="24.15" customHeight="1">
      <c r="A193" s="37"/>
      <c r="B193" s="171"/>
      <c r="C193" s="172" t="s">
        <v>283</v>
      </c>
      <c r="D193" s="172" t="s">
        <v>137</v>
      </c>
      <c r="E193" s="173" t="s">
        <v>551</v>
      </c>
      <c r="F193" s="174" t="s">
        <v>552</v>
      </c>
      <c r="G193" s="175" t="s">
        <v>158</v>
      </c>
      <c r="H193" s="176">
        <v>8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38</v>
      </c>
      <c r="O193" s="76"/>
      <c r="P193" s="182">
        <f>O193*H193</f>
        <v>0</v>
      </c>
      <c r="Q193" s="182">
        <v>1.0000000000000001E-05</v>
      </c>
      <c r="R193" s="182">
        <f>Q193*H193</f>
        <v>8.0000000000000007E-05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141</v>
      </c>
      <c r="AT193" s="184" t="s">
        <v>137</v>
      </c>
      <c r="AU193" s="184" t="s">
        <v>83</v>
      </c>
      <c r="AY193" s="18" t="s">
        <v>135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141</v>
      </c>
      <c r="BM193" s="184" t="s">
        <v>713</v>
      </c>
    </row>
    <row r="194" s="13" customFormat="1">
      <c r="A194" s="13"/>
      <c r="B194" s="186"/>
      <c r="C194" s="13"/>
      <c r="D194" s="187" t="s">
        <v>150</v>
      </c>
      <c r="E194" s="188" t="s">
        <v>1</v>
      </c>
      <c r="F194" s="189" t="s">
        <v>554</v>
      </c>
      <c r="G194" s="13"/>
      <c r="H194" s="188" t="s">
        <v>1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150</v>
      </c>
      <c r="AU194" s="188" t="s">
        <v>83</v>
      </c>
      <c r="AV194" s="13" t="s">
        <v>81</v>
      </c>
      <c r="AW194" s="13" t="s">
        <v>30</v>
      </c>
      <c r="AX194" s="13" t="s">
        <v>73</v>
      </c>
      <c r="AY194" s="188" t="s">
        <v>135</v>
      </c>
    </row>
    <row r="195" s="14" customFormat="1">
      <c r="A195" s="14"/>
      <c r="B195" s="194"/>
      <c r="C195" s="14"/>
      <c r="D195" s="187" t="s">
        <v>150</v>
      </c>
      <c r="E195" s="195" t="s">
        <v>1</v>
      </c>
      <c r="F195" s="196" t="s">
        <v>176</v>
      </c>
      <c r="G195" s="14"/>
      <c r="H195" s="197">
        <v>8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150</v>
      </c>
      <c r="AU195" s="195" t="s">
        <v>83</v>
      </c>
      <c r="AV195" s="14" t="s">
        <v>83</v>
      </c>
      <c r="AW195" s="14" t="s">
        <v>30</v>
      </c>
      <c r="AX195" s="14" t="s">
        <v>81</v>
      </c>
      <c r="AY195" s="195" t="s">
        <v>135</v>
      </c>
    </row>
    <row r="196" s="2" customFormat="1" ht="24.15" customHeight="1">
      <c r="A196" s="37"/>
      <c r="B196" s="171"/>
      <c r="C196" s="210" t="s">
        <v>288</v>
      </c>
      <c r="D196" s="210" t="s">
        <v>237</v>
      </c>
      <c r="E196" s="211" t="s">
        <v>555</v>
      </c>
      <c r="F196" s="212" t="s">
        <v>556</v>
      </c>
      <c r="G196" s="213" t="s">
        <v>158</v>
      </c>
      <c r="H196" s="214">
        <v>8.2400000000000002</v>
      </c>
      <c r="I196" s="215"/>
      <c r="J196" s="216">
        <f>ROUND(I196*H196,2)</f>
        <v>0</v>
      </c>
      <c r="K196" s="217"/>
      <c r="L196" s="218"/>
      <c r="M196" s="219" t="s">
        <v>1</v>
      </c>
      <c r="N196" s="220" t="s">
        <v>38</v>
      </c>
      <c r="O196" s="76"/>
      <c r="P196" s="182">
        <f>O196*H196</f>
        <v>0</v>
      </c>
      <c r="Q196" s="182">
        <v>0.0035999999999999999</v>
      </c>
      <c r="R196" s="182">
        <f>Q196*H196</f>
        <v>0.029663999999999999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176</v>
      </c>
      <c r="AT196" s="184" t="s">
        <v>237</v>
      </c>
      <c r="AU196" s="184" t="s">
        <v>83</v>
      </c>
      <c r="AY196" s="18" t="s">
        <v>135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81</v>
      </c>
      <c r="BK196" s="185">
        <f>ROUND(I196*H196,2)</f>
        <v>0</v>
      </c>
      <c r="BL196" s="18" t="s">
        <v>141</v>
      </c>
      <c r="BM196" s="184" t="s">
        <v>714</v>
      </c>
    </row>
    <row r="197" s="14" customFormat="1">
      <c r="A197" s="14"/>
      <c r="B197" s="194"/>
      <c r="C197" s="14"/>
      <c r="D197" s="187" t="s">
        <v>150</v>
      </c>
      <c r="E197" s="195" t="s">
        <v>1</v>
      </c>
      <c r="F197" s="196" t="s">
        <v>715</v>
      </c>
      <c r="G197" s="14"/>
      <c r="H197" s="197">
        <v>8.2400000000000002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150</v>
      </c>
      <c r="AU197" s="195" t="s">
        <v>83</v>
      </c>
      <c r="AV197" s="14" t="s">
        <v>83</v>
      </c>
      <c r="AW197" s="14" t="s">
        <v>30</v>
      </c>
      <c r="AX197" s="14" t="s">
        <v>81</v>
      </c>
      <c r="AY197" s="195" t="s">
        <v>135</v>
      </c>
    </row>
    <row r="198" s="2" customFormat="1" ht="24.15" customHeight="1">
      <c r="A198" s="37"/>
      <c r="B198" s="171"/>
      <c r="C198" s="172" t="s">
        <v>293</v>
      </c>
      <c r="D198" s="172" t="s">
        <v>137</v>
      </c>
      <c r="E198" s="173" t="s">
        <v>559</v>
      </c>
      <c r="F198" s="174" t="s">
        <v>560</v>
      </c>
      <c r="G198" s="175" t="s">
        <v>158</v>
      </c>
      <c r="H198" s="176">
        <v>8</v>
      </c>
      <c r="I198" s="177"/>
      <c r="J198" s="178">
        <f>ROUND(I198*H198,2)</f>
        <v>0</v>
      </c>
      <c r="K198" s="179"/>
      <c r="L198" s="38"/>
      <c r="M198" s="180" t="s">
        <v>1</v>
      </c>
      <c r="N198" s="181" t="s">
        <v>38</v>
      </c>
      <c r="O198" s="76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141</v>
      </c>
      <c r="AT198" s="184" t="s">
        <v>137</v>
      </c>
      <c r="AU198" s="184" t="s">
        <v>83</v>
      </c>
      <c r="AY198" s="18" t="s">
        <v>135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81</v>
      </c>
      <c r="BK198" s="185">
        <f>ROUND(I198*H198,2)</f>
        <v>0</v>
      </c>
      <c r="BL198" s="18" t="s">
        <v>141</v>
      </c>
      <c r="BM198" s="184" t="s">
        <v>716</v>
      </c>
    </row>
    <row r="199" s="2" customFormat="1" ht="24.15" customHeight="1">
      <c r="A199" s="37"/>
      <c r="B199" s="171"/>
      <c r="C199" s="172" t="s">
        <v>298</v>
      </c>
      <c r="D199" s="172" t="s">
        <v>137</v>
      </c>
      <c r="E199" s="173" t="s">
        <v>562</v>
      </c>
      <c r="F199" s="174" t="s">
        <v>563</v>
      </c>
      <c r="G199" s="175" t="s">
        <v>174</v>
      </c>
      <c r="H199" s="176">
        <v>2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38</v>
      </c>
      <c r="O199" s="76"/>
      <c r="P199" s="182">
        <f>O199*H199</f>
        <v>0</v>
      </c>
      <c r="Q199" s="182">
        <v>0.45937</v>
      </c>
      <c r="R199" s="182">
        <f>Q199*H199</f>
        <v>0.91874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141</v>
      </c>
      <c r="AT199" s="184" t="s">
        <v>137</v>
      </c>
      <c r="AU199" s="184" t="s">
        <v>83</v>
      </c>
      <c r="AY199" s="18" t="s">
        <v>135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81</v>
      </c>
      <c r="BK199" s="185">
        <f>ROUND(I199*H199,2)</f>
        <v>0</v>
      </c>
      <c r="BL199" s="18" t="s">
        <v>141</v>
      </c>
      <c r="BM199" s="184" t="s">
        <v>717</v>
      </c>
    </row>
    <row r="200" s="2" customFormat="1" ht="24.15" customHeight="1">
      <c r="A200" s="37"/>
      <c r="B200" s="171"/>
      <c r="C200" s="172" t="s">
        <v>303</v>
      </c>
      <c r="D200" s="172" t="s">
        <v>137</v>
      </c>
      <c r="E200" s="173" t="s">
        <v>266</v>
      </c>
      <c r="F200" s="174" t="s">
        <v>267</v>
      </c>
      <c r="G200" s="175" t="s">
        <v>163</v>
      </c>
      <c r="H200" s="176">
        <v>3.6030000000000002</v>
      </c>
      <c r="I200" s="177"/>
      <c r="J200" s="178">
        <f>ROUND(I200*H200,2)</f>
        <v>0</v>
      </c>
      <c r="K200" s="179"/>
      <c r="L200" s="38"/>
      <c r="M200" s="180" t="s">
        <v>1</v>
      </c>
      <c r="N200" s="181" t="s">
        <v>38</v>
      </c>
      <c r="O200" s="76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4" t="s">
        <v>141</v>
      </c>
      <c r="AT200" s="184" t="s">
        <v>137</v>
      </c>
      <c r="AU200" s="184" t="s">
        <v>83</v>
      </c>
      <c r="AY200" s="18" t="s">
        <v>135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81</v>
      </c>
      <c r="BK200" s="185">
        <f>ROUND(I200*H200,2)</f>
        <v>0</v>
      </c>
      <c r="BL200" s="18" t="s">
        <v>141</v>
      </c>
      <c r="BM200" s="184" t="s">
        <v>718</v>
      </c>
    </row>
    <row r="201" s="13" customFormat="1">
      <c r="A201" s="13"/>
      <c r="B201" s="186"/>
      <c r="C201" s="13"/>
      <c r="D201" s="187" t="s">
        <v>150</v>
      </c>
      <c r="E201" s="188" t="s">
        <v>1</v>
      </c>
      <c r="F201" s="189" t="s">
        <v>269</v>
      </c>
      <c r="G201" s="13"/>
      <c r="H201" s="188" t="s">
        <v>1</v>
      </c>
      <c r="I201" s="190"/>
      <c r="J201" s="13"/>
      <c r="K201" s="13"/>
      <c r="L201" s="186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150</v>
      </c>
      <c r="AU201" s="188" t="s">
        <v>83</v>
      </c>
      <c r="AV201" s="13" t="s">
        <v>81</v>
      </c>
      <c r="AW201" s="13" t="s">
        <v>30</v>
      </c>
      <c r="AX201" s="13" t="s">
        <v>73</v>
      </c>
      <c r="AY201" s="188" t="s">
        <v>135</v>
      </c>
    </row>
    <row r="202" s="13" customFormat="1">
      <c r="A202" s="13"/>
      <c r="B202" s="186"/>
      <c r="C202" s="13"/>
      <c r="D202" s="187" t="s">
        <v>150</v>
      </c>
      <c r="E202" s="188" t="s">
        <v>1</v>
      </c>
      <c r="F202" s="189" t="s">
        <v>270</v>
      </c>
      <c r="G202" s="13"/>
      <c r="H202" s="188" t="s">
        <v>1</v>
      </c>
      <c r="I202" s="190"/>
      <c r="J202" s="13"/>
      <c r="K202" s="13"/>
      <c r="L202" s="186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150</v>
      </c>
      <c r="AU202" s="188" t="s">
        <v>83</v>
      </c>
      <c r="AV202" s="13" t="s">
        <v>81</v>
      </c>
      <c r="AW202" s="13" t="s">
        <v>30</v>
      </c>
      <c r="AX202" s="13" t="s">
        <v>73</v>
      </c>
      <c r="AY202" s="188" t="s">
        <v>135</v>
      </c>
    </row>
    <row r="203" s="14" customFormat="1">
      <c r="A203" s="14"/>
      <c r="B203" s="194"/>
      <c r="C203" s="14"/>
      <c r="D203" s="187" t="s">
        <v>150</v>
      </c>
      <c r="E203" s="195" t="s">
        <v>1</v>
      </c>
      <c r="F203" s="196" t="s">
        <v>719</v>
      </c>
      <c r="G203" s="14"/>
      <c r="H203" s="197">
        <v>3.6030000000000002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150</v>
      </c>
      <c r="AU203" s="195" t="s">
        <v>83</v>
      </c>
      <c r="AV203" s="14" t="s">
        <v>83</v>
      </c>
      <c r="AW203" s="14" t="s">
        <v>30</v>
      </c>
      <c r="AX203" s="14" t="s">
        <v>73</v>
      </c>
      <c r="AY203" s="195" t="s">
        <v>135</v>
      </c>
    </row>
    <row r="204" s="15" customFormat="1">
      <c r="A204" s="15"/>
      <c r="B204" s="202"/>
      <c r="C204" s="15"/>
      <c r="D204" s="187" t="s">
        <v>150</v>
      </c>
      <c r="E204" s="203" t="s">
        <v>1</v>
      </c>
      <c r="F204" s="204" t="s">
        <v>155</v>
      </c>
      <c r="G204" s="15"/>
      <c r="H204" s="205">
        <v>3.6030000000000002</v>
      </c>
      <c r="I204" s="206"/>
      <c r="J204" s="15"/>
      <c r="K204" s="15"/>
      <c r="L204" s="202"/>
      <c r="M204" s="207"/>
      <c r="N204" s="208"/>
      <c r="O204" s="208"/>
      <c r="P204" s="208"/>
      <c r="Q204" s="208"/>
      <c r="R204" s="208"/>
      <c r="S204" s="208"/>
      <c r="T204" s="20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3" t="s">
        <v>150</v>
      </c>
      <c r="AU204" s="203" t="s">
        <v>83</v>
      </c>
      <c r="AV204" s="15" t="s">
        <v>141</v>
      </c>
      <c r="AW204" s="15" t="s">
        <v>30</v>
      </c>
      <c r="AX204" s="15" t="s">
        <v>81</v>
      </c>
      <c r="AY204" s="203" t="s">
        <v>135</v>
      </c>
    </row>
    <row r="205" s="2" customFormat="1" ht="14.4" customHeight="1">
      <c r="A205" s="37"/>
      <c r="B205" s="171"/>
      <c r="C205" s="172" t="s">
        <v>307</v>
      </c>
      <c r="D205" s="172" t="s">
        <v>137</v>
      </c>
      <c r="E205" s="173" t="s">
        <v>464</v>
      </c>
      <c r="F205" s="174" t="s">
        <v>465</v>
      </c>
      <c r="G205" s="175" t="s">
        <v>158</v>
      </c>
      <c r="H205" s="176">
        <v>128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38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141</v>
      </c>
      <c r="AT205" s="184" t="s">
        <v>137</v>
      </c>
      <c r="AU205" s="184" t="s">
        <v>83</v>
      </c>
      <c r="AY205" s="18" t="s">
        <v>135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141</v>
      </c>
      <c r="BM205" s="184" t="s">
        <v>720</v>
      </c>
    </row>
    <row r="206" s="14" customFormat="1">
      <c r="A206" s="14"/>
      <c r="B206" s="194"/>
      <c r="C206" s="14"/>
      <c r="D206" s="187" t="s">
        <v>150</v>
      </c>
      <c r="E206" s="195" t="s">
        <v>1</v>
      </c>
      <c r="F206" s="196" t="s">
        <v>721</v>
      </c>
      <c r="G206" s="14"/>
      <c r="H206" s="197">
        <v>128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150</v>
      </c>
      <c r="AU206" s="195" t="s">
        <v>83</v>
      </c>
      <c r="AV206" s="14" t="s">
        <v>83</v>
      </c>
      <c r="AW206" s="14" t="s">
        <v>30</v>
      </c>
      <c r="AX206" s="14" t="s">
        <v>81</v>
      </c>
      <c r="AY206" s="195" t="s">
        <v>135</v>
      </c>
    </row>
    <row r="207" s="12" customFormat="1" ht="22.8" customHeight="1">
      <c r="A207" s="12"/>
      <c r="B207" s="158"/>
      <c r="C207" s="12"/>
      <c r="D207" s="159" t="s">
        <v>72</v>
      </c>
      <c r="E207" s="169" t="s">
        <v>170</v>
      </c>
      <c r="F207" s="169" t="s">
        <v>278</v>
      </c>
      <c r="G207" s="12"/>
      <c r="H207" s="12"/>
      <c r="I207" s="161"/>
      <c r="J207" s="170">
        <f>BK207</f>
        <v>0</v>
      </c>
      <c r="K207" s="12"/>
      <c r="L207" s="158"/>
      <c r="M207" s="163"/>
      <c r="N207" s="164"/>
      <c r="O207" s="164"/>
      <c r="P207" s="165">
        <f>SUM(P208:P220)</f>
        <v>0</v>
      </c>
      <c r="Q207" s="164"/>
      <c r="R207" s="165">
        <f>SUM(R208:R220)</f>
        <v>61.218982999999994</v>
      </c>
      <c r="S207" s="164"/>
      <c r="T207" s="166">
        <f>SUM(T208:T220)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9" t="s">
        <v>81</v>
      </c>
      <c r="AT207" s="167" t="s">
        <v>72</v>
      </c>
      <c r="AU207" s="167" t="s">
        <v>81</v>
      </c>
      <c r="AY207" s="159" t="s">
        <v>135</v>
      </c>
      <c r="BK207" s="168">
        <f>SUM(BK208:BK220)</f>
        <v>0</v>
      </c>
    </row>
    <row r="208" s="2" customFormat="1" ht="24.15" customHeight="1">
      <c r="A208" s="37"/>
      <c r="B208" s="171"/>
      <c r="C208" s="172" t="s">
        <v>312</v>
      </c>
      <c r="D208" s="172" t="s">
        <v>137</v>
      </c>
      <c r="E208" s="173" t="s">
        <v>304</v>
      </c>
      <c r="F208" s="174" t="s">
        <v>305</v>
      </c>
      <c r="G208" s="175" t="s">
        <v>158</v>
      </c>
      <c r="H208" s="176">
        <v>142</v>
      </c>
      <c r="I208" s="177"/>
      <c r="J208" s="178">
        <f>ROUND(I208*H208,2)</f>
        <v>0</v>
      </c>
      <c r="K208" s="179"/>
      <c r="L208" s="38"/>
      <c r="M208" s="180" t="s">
        <v>1</v>
      </c>
      <c r="N208" s="181" t="s">
        <v>38</v>
      </c>
      <c r="O208" s="76"/>
      <c r="P208" s="182">
        <f>O208*H208</f>
        <v>0</v>
      </c>
      <c r="Q208" s="182">
        <v>0.1295</v>
      </c>
      <c r="R208" s="182">
        <f>Q208*H208</f>
        <v>18.388999999999999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141</v>
      </c>
      <c r="AT208" s="184" t="s">
        <v>137</v>
      </c>
      <c r="AU208" s="184" t="s">
        <v>83</v>
      </c>
      <c r="AY208" s="18" t="s">
        <v>135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81</v>
      </c>
      <c r="BK208" s="185">
        <f>ROUND(I208*H208,2)</f>
        <v>0</v>
      </c>
      <c r="BL208" s="18" t="s">
        <v>141</v>
      </c>
      <c r="BM208" s="184" t="s">
        <v>722</v>
      </c>
    </row>
    <row r="209" s="2" customFormat="1" ht="14.4" customHeight="1">
      <c r="A209" s="37"/>
      <c r="B209" s="171"/>
      <c r="C209" s="210" t="s">
        <v>319</v>
      </c>
      <c r="D209" s="210" t="s">
        <v>237</v>
      </c>
      <c r="E209" s="211" t="s">
        <v>308</v>
      </c>
      <c r="F209" s="212" t="s">
        <v>309</v>
      </c>
      <c r="G209" s="213" t="s">
        <v>158</v>
      </c>
      <c r="H209" s="214">
        <v>143.41999999999999</v>
      </c>
      <c r="I209" s="215"/>
      <c r="J209" s="216">
        <f>ROUND(I209*H209,2)</f>
        <v>0</v>
      </c>
      <c r="K209" s="217"/>
      <c r="L209" s="218"/>
      <c r="M209" s="219" t="s">
        <v>1</v>
      </c>
      <c r="N209" s="220" t="s">
        <v>38</v>
      </c>
      <c r="O209" s="76"/>
      <c r="P209" s="182">
        <f>O209*H209</f>
        <v>0</v>
      </c>
      <c r="Q209" s="182">
        <v>0.056120000000000003</v>
      </c>
      <c r="R209" s="182">
        <f>Q209*H209</f>
        <v>8.0487304000000002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176</v>
      </c>
      <c r="AT209" s="184" t="s">
        <v>237</v>
      </c>
      <c r="AU209" s="184" t="s">
        <v>83</v>
      </c>
      <c r="AY209" s="18" t="s">
        <v>135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81</v>
      </c>
      <c r="BK209" s="185">
        <f>ROUND(I209*H209,2)</f>
        <v>0</v>
      </c>
      <c r="BL209" s="18" t="s">
        <v>141</v>
      </c>
      <c r="BM209" s="184" t="s">
        <v>723</v>
      </c>
    </row>
    <row r="210" s="14" customFormat="1">
      <c r="A210" s="14"/>
      <c r="B210" s="194"/>
      <c r="C210" s="14"/>
      <c r="D210" s="187" t="s">
        <v>150</v>
      </c>
      <c r="E210" s="195" t="s">
        <v>1</v>
      </c>
      <c r="F210" s="196" t="s">
        <v>724</v>
      </c>
      <c r="G210" s="14"/>
      <c r="H210" s="197">
        <v>143.41999999999999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150</v>
      </c>
      <c r="AU210" s="195" t="s">
        <v>83</v>
      </c>
      <c r="AV210" s="14" t="s">
        <v>83</v>
      </c>
      <c r="AW210" s="14" t="s">
        <v>30</v>
      </c>
      <c r="AX210" s="14" t="s">
        <v>81</v>
      </c>
      <c r="AY210" s="195" t="s">
        <v>135</v>
      </c>
    </row>
    <row r="211" s="2" customFormat="1" ht="24.15" customHeight="1">
      <c r="A211" s="37"/>
      <c r="B211" s="171"/>
      <c r="C211" s="172" t="s">
        <v>325</v>
      </c>
      <c r="D211" s="172" t="s">
        <v>137</v>
      </c>
      <c r="E211" s="173" t="s">
        <v>313</v>
      </c>
      <c r="F211" s="174" t="s">
        <v>314</v>
      </c>
      <c r="G211" s="175" t="s">
        <v>163</v>
      </c>
      <c r="H211" s="176">
        <v>6.3899999999999997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2.2563399999999998</v>
      </c>
      <c r="R211" s="182">
        <f>Q211*H211</f>
        <v>14.418012599999997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141</v>
      </c>
      <c r="AT211" s="184" t="s">
        <v>137</v>
      </c>
      <c r="AU211" s="184" t="s">
        <v>83</v>
      </c>
      <c r="AY211" s="18" t="s">
        <v>135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141</v>
      </c>
      <c r="BM211" s="184" t="s">
        <v>725</v>
      </c>
    </row>
    <row r="212" s="14" customFormat="1">
      <c r="A212" s="14"/>
      <c r="B212" s="194"/>
      <c r="C212" s="14"/>
      <c r="D212" s="187" t="s">
        <v>150</v>
      </c>
      <c r="E212" s="195" t="s">
        <v>1</v>
      </c>
      <c r="F212" s="196" t="s">
        <v>726</v>
      </c>
      <c r="G212" s="14"/>
      <c r="H212" s="197">
        <v>6.3899999999999997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150</v>
      </c>
      <c r="AU212" s="195" t="s">
        <v>83</v>
      </c>
      <c r="AV212" s="14" t="s">
        <v>83</v>
      </c>
      <c r="AW212" s="14" t="s">
        <v>30</v>
      </c>
      <c r="AX212" s="14" t="s">
        <v>73</v>
      </c>
      <c r="AY212" s="195" t="s">
        <v>135</v>
      </c>
    </row>
    <row r="213" s="15" customFormat="1">
      <c r="A213" s="15"/>
      <c r="B213" s="202"/>
      <c r="C213" s="15"/>
      <c r="D213" s="187" t="s">
        <v>150</v>
      </c>
      <c r="E213" s="203" t="s">
        <v>1</v>
      </c>
      <c r="F213" s="204" t="s">
        <v>155</v>
      </c>
      <c r="G213" s="15"/>
      <c r="H213" s="205">
        <v>6.3899999999999997</v>
      </c>
      <c r="I213" s="206"/>
      <c r="J213" s="15"/>
      <c r="K213" s="15"/>
      <c r="L213" s="202"/>
      <c r="M213" s="207"/>
      <c r="N213" s="208"/>
      <c r="O213" s="208"/>
      <c r="P213" s="208"/>
      <c r="Q213" s="208"/>
      <c r="R213" s="208"/>
      <c r="S213" s="208"/>
      <c r="T213" s="20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3" t="s">
        <v>150</v>
      </c>
      <c r="AU213" s="203" t="s">
        <v>83</v>
      </c>
      <c r="AV213" s="15" t="s">
        <v>141</v>
      </c>
      <c r="AW213" s="15" t="s">
        <v>30</v>
      </c>
      <c r="AX213" s="15" t="s">
        <v>81</v>
      </c>
      <c r="AY213" s="203" t="s">
        <v>135</v>
      </c>
    </row>
    <row r="214" s="2" customFormat="1" ht="24.15" customHeight="1">
      <c r="A214" s="37"/>
      <c r="B214" s="171"/>
      <c r="C214" s="172" t="s">
        <v>329</v>
      </c>
      <c r="D214" s="172" t="s">
        <v>137</v>
      </c>
      <c r="E214" s="173" t="s">
        <v>330</v>
      </c>
      <c r="F214" s="174" t="s">
        <v>331</v>
      </c>
      <c r="G214" s="175" t="s">
        <v>158</v>
      </c>
      <c r="H214" s="176">
        <v>64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38</v>
      </c>
      <c r="O214" s="76"/>
      <c r="P214" s="182">
        <f>O214*H214</f>
        <v>0</v>
      </c>
      <c r="Q214" s="182">
        <v>0.13095999999999999</v>
      </c>
      <c r="R214" s="182">
        <f>Q214*H214</f>
        <v>8.3814399999999996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141</v>
      </c>
      <c r="AT214" s="184" t="s">
        <v>137</v>
      </c>
      <c r="AU214" s="184" t="s">
        <v>83</v>
      </c>
      <c r="AY214" s="18" t="s">
        <v>135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81</v>
      </c>
      <c r="BK214" s="185">
        <f>ROUND(I214*H214,2)</f>
        <v>0</v>
      </c>
      <c r="BL214" s="18" t="s">
        <v>141</v>
      </c>
      <c r="BM214" s="184" t="s">
        <v>727</v>
      </c>
    </row>
    <row r="215" s="2" customFormat="1" ht="14.4" customHeight="1">
      <c r="A215" s="37"/>
      <c r="B215" s="171"/>
      <c r="C215" s="210" t="s">
        <v>333</v>
      </c>
      <c r="D215" s="210" t="s">
        <v>237</v>
      </c>
      <c r="E215" s="211" t="s">
        <v>334</v>
      </c>
      <c r="F215" s="212" t="s">
        <v>335</v>
      </c>
      <c r="G215" s="213" t="s">
        <v>174</v>
      </c>
      <c r="H215" s="214">
        <v>64.640000000000001</v>
      </c>
      <c r="I215" s="215"/>
      <c r="J215" s="216">
        <f>ROUND(I215*H215,2)</f>
        <v>0</v>
      </c>
      <c r="K215" s="217"/>
      <c r="L215" s="218"/>
      <c r="M215" s="219" t="s">
        <v>1</v>
      </c>
      <c r="N215" s="220" t="s">
        <v>38</v>
      </c>
      <c r="O215" s="76"/>
      <c r="P215" s="182">
        <f>O215*H215</f>
        <v>0</v>
      </c>
      <c r="Q215" s="182">
        <v>0.068000000000000005</v>
      </c>
      <c r="R215" s="182">
        <f>Q215*H215</f>
        <v>4.3955200000000003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176</v>
      </c>
      <c r="AT215" s="184" t="s">
        <v>237</v>
      </c>
      <c r="AU215" s="184" t="s">
        <v>83</v>
      </c>
      <c r="AY215" s="18" t="s">
        <v>135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81</v>
      </c>
      <c r="BK215" s="185">
        <f>ROUND(I215*H215,2)</f>
        <v>0</v>
      </c>
      <c r="BL215" s="18" t="s">
        <v>141</v>
      </c>
      <c r="BM215" s="184" t="s">
        <v>728</v>
      </c>
    </row>
    <row r="216" s="14" customFormat="1">
      <c r="A216" s="14"/>
      <c r="B216" s="194"/>
      <c r="C216" s="14"/>
      <c r="D216" s="187" t="s">
        <v>150</v>
      </c>
      <c r="E216" s="195" t="s">
        <v>1</v>
      </c>
      <c r="F216" s="196" t="s">
        <v>729</v>
      </c>
      <c r="G216" s="14"/>
      <c r="H216" s="197">
        <v>64.640000000000001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150</v>
      </c>
      <c r="AU216" s="195" t="s">
        <v>83</v>
      </c>
      <c r="AV216" s="14" t="s">
        <v>83</v>
      </c>
      <c r="AW216" s="14" t="s">
        <v>30</v>
      </c>
      <c r="AX216" s="14" t="s">
        <v>81</v>
      </c>
      <c r="AY216" s="195" t="s">
        <v>135</v>
      </c>
    </row>
    <row r="217" s="2" customFormat="1" ht="14.4" customHeight="1">
      <c r="A217" s="37"/>
      <c r="B217" s="171"/>
      <c r="C217" s="210" t="s">
        <v>338</v>
      </c>
      <c r="D217" s="210" t="s">
        <v>237</v>
      </c>
      <c r="E217" s="211" t="s">
        <v>339</v>
      </c>
      <c r="F217" s="212" t="s">
        <v>340</v>
      </c>
      <c r="G217" s="213" t="s">
        <v>174</v>
      </c>
      <c r="H217" s="214">
        <v>129.28</v>
      </c>
      <c r="I217" s="215"/>
      <c r="J217" s="216">
        <f>ROUND(I217*H217,2)</f>
        <v>0</v>
      </c>
      <c r="K217" s="217"/>
      <c r="L217" s="218"/>
      <c r="M217" s="219" t="s">
        <v>1</v>
      </c>
      <c r="N217" s="220" t="s">
        <v>38</v>
      </c>
      <c r="O217" s="76"/>
      <c r="P217" s="182">
        <f>O217*H217</f>
        <v>0</v>
      </c>
      <c r="Q217" s="182">
        <v>0.010999999999999999</v>
      </c>
      <c r="R217" s="182">
        <f>Q217*H217</f>
        <v>1.42208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176</v>
      </c>
      <c r="AT217" s="184" t="s">
        <v>237</v>
      </c>
      <c r="AU217" s="184" t="s">
        <v>83</v>
      </c>
      <c r="AY217" s="18" t="s">
        <v>135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81</v>
      </c>
      <c r="BK217" s="185">
        <f>ROUND(I217*H217,2)</f>
        <v>0</v>
      </c>
      <c r="BL217" s="18" t="s">
        <v>141</v>
      </c>
      <c r="BM217" s="184" t="s">
        <v>730</v>
      </c>
    </row>
    <row r="218" s="14" customFormat="1">
      <c r="A218" s="14"/>
      <c r="B218" s="194"/>
      <c r="C218" s="14"/>
      <c r="D218" s="187" t="s">
        <v>150</v>
      </c>
      <c r="E218" s="195" t="s">
        <v>1</v>
      </c>
      <c r="F218" s="196" t="s">
        <v>731</v>
      </c>
      <c r="G218" s="14"/>
      <c r="H218" s="197">
        <v>129.28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150</v>
      </c>
      <c r="AU218" s="195" t="s">
        <v>83</v>
      </c>
      <c r="AV218" s="14" t="s">
        <v>83</v>
      </c>
      <c r="AW218" s="14" t="s">
        <v>30</v>
      </c>
      <c r="AX218" s="14" t="s">
        <v>81</v>
      </c>
      <c r="AY218" s="195" t="s">
        <v>135</v>
      </c>
    </row>
    <row r="219" s="2" customFormat="1" ht="24.15" customHeight="1">
      <c r="A219" s="37"/>
      <c r="B219" s="171"/>
      <c r="C219" s="172" t="s">
        <v>345</v>
      </c>
      <c r="D219" s="172" t="s">
        <v>137</v>
      </c>
      <c r="E219" s="173" t="s">
        <v>579</v>
      </c>
      <c r="F219" s="174" t="s">
        <v>580</v>
      </c>
      <c r="G219" s="175" t="s">
        <v>158</v>
      </c>
      <c r="H219" s="176">
        <v>20</v>
      </c>
      <c r="I219" s="177"/>
      <c r="J219" s="178">
        <f>ROUND(I219*H219,2)</f>
        <v>0</v>
      </c>
      <c r="K219" s="179"/>
      <c r="L219" s="38"/>
      <c r="M219" s="180" t="s">
        <v>1</v>
      </c>
      <c r="N219" s="181" t="s">
        <v>38</v>
      </c>
      <c r="O219" s="76"/>
      <c r="P219" s="182">
        <f>O219*H219</f>
        <v>0</v>
      </c>
      <c r="Q219" s="182">
        <v>0.29221000000000003</v>
      </c>
      <c r="R219" s="182">
        <f>Q219*H219</f>
        <v>5.8442000000000007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141</v>
      </c>
      <c r="AT219" s="184" t="s">
        <v>137</v>
      </c>
      <c r="AU219" s="184" t="s">
        <v>83</v>
      </c>
      <c r="AY219" s="18" t="s">
        <v>135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81</v>
      </c>
      <c r="BK219" s="185">
        <f>ROUND(I219*H219,2)</f>
        <v>0</v>
      </c>
      <c r="BL219" s="18" t="s">
        <v>141</v>
      </c>
      <c r="BM219" s="184" t="s">
        <v>732</v>
      </c>
    </row>
    <row r="220" s="2" customFormat="1" ht="49.05" customHeight="1">
      <c r="A220" s="37"/>
      <c r="B220" s="171"/>
      <c r="C220" s="210" t="s">
        <v>349</v>
      </c>
      <c r="D220" s="210" t="s">
        <v>237</v>
      </c>
      <c r="E220" s="211" t="s">
        <v>583</v>
      </c>
      <c r="F220" s="212" t="s">
        <v>584</v>
      </c>
      <c r="G220" s="213" t="s">
        <v>158</v>
      </c>
      <c r="H220" s="214">
        <v>20</v>
      </c>
      <c r="I220" s="215"/>
      <c r="J220" s="216">
        <f>ROUND(I220*H220,2)</f>
        <v>0</v>
      </c>
      <c r="K220" s="217"/>
      <c r="L220" s="218"/>
      <c r="M220" s="219" t="s">
        <v>1</v>
      </c>
      <c r="N220" s="220" t="s">
        <v>38</v>
      </c>
      <c r="O220" s="76"/>
      <c r="P220" s="182">
        <f>O220*H220</f>
        <v>0</v>
      </c>
      <c r="Q220" s="182">
        <v>0.016</v>
      </c>
      <c r="R220" s="182">
        <f>Q220*H220</f>
        <v>0.32000000000000001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176</v>
      </c>
      <c r="AT220" s="184" t="s">
        <v>237</v>
      </c>
      <c r="AU220" s="184" t="s">
        <v>83</v>
      </c>
      <c r="AY220" s="18" t="s">
        <v>135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81</v>
      </c>
      <c r="BK220" s="185">
        <f>ROUND(I220*H220,2)</f>
        <v>0</v>
      </c>
      <c r="BL220" s="18" t="s">
        <v>141</v>
      </c>
      <c r="BM220" s="184" t="s">
        <v>733</v>
      </c>
    </row>
    <row r="221" s="12" customFormat="1" ht="22.8" customHeight="1">
      <c r="A221" s="12"/>
      <c r="B221" s="158"/>
      <c r="C221" s="12"/>
      <c r="D221" s="159" t="s">
        <v>72</v>
      </c>
      <c r="E221" s="169" t="s">
        <v>343</v>
      </c>
      <c r="F221" s="169" t="s">
        <v>344</v>
      </c>
      <c r="G221" s="12"/>
      <c r="H221" s="12"/>
      <c r="I221" s="161"/>
      <c r="J221" s="170">
        <f>BK221</f>
        <v>0</v>
      </c>
      <c r="K221" s="12"/>
      <c r="L221" s="158"/>
      <c r="M221" s="163"/>
      <c r="N221" s="164"/>
      <c r="O221" s="164"/>
      <c r="P221" s="165">
        <f>SUM(P222:P229)</f>
        <v>0</v>
      </c>
      <c r="Q221" s="164"/>
      <c r="R221" s="165">
        <f>SUM(R222:R229)</f>
        <v>0</v>
      </c>
      <c r="S221" s="164"/>
      <c r="T221" s="166">
        <f>SUM(T222:T229)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81</v>
      </c>
      <c r="AT221" s="167" t="s">
        <v>72</v>
      </c>
      <c r="AU221" s="167" t="s">
        <v>81</v>
      </c>
      <c r="AY221" s="159" t="s">
        <v>135</v>
      </c>
      <c r="BK221" s="168">
        <f>SUM(BK222:BK229)</f>
        <v>0</v>
      </c>
    </row>
    <row r="222" s="2" customFormat="1" ht="14.4" customHeight="1">
      <c r="A222" s="37"/>
      <c r="B222" s="171"/>
      <c r="C222" s="172" t="s">
        <v>354</v>
      </c>
      <c r="D222" s="172" t="s">
        <v>137</v>
      </c>
      <c r="E222" s="173" t="s">
        <v>346</v>
      </c>
      <c r="F222" s="174" t="s">
        <v>347</v>
      </c>
      <c r="G222" s="175" t="s">
        <v>198</v>
      </c>
      <c r="H222" s="176">
        <v>184.43000000000001</v>
      </c>
      <c r="I222" s="177"/>
      <c r="J222" s="178">
        <f>ROUND(I222*H222,2)</f>
        <v>0</v>
      </c>
      <c r="K222" s="179"/>
      <c r="L222" s="38"/>
      <c r="M222" s="180" t="s">
        <v>1</v>
      </c>
      <c r="N222" s="181" t="s">
        <v>38</v>
      </c>
      <c r="O222" s="76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141</v>
      </c>
      <c r="AT222" s="184" t="s">
        <v>137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141</v>
      </c>
      <c r="BM222" s="184" t="s">
        <v>734</v>
      </c>
    </row>
    <row r="223" s="2" customFormat="1" ht="24.15" customHeight="1">
      <c r="A223" s="37"/>
      <c r="B223" s="171"/>
      <c r="C223" s="172" t="s">
        <v>358</v>
      </c>
      <c r="D223" s="172" t="s">
        <v>137</v>
      </c>
      <c r="E223" s="173" t="s">
        <v>350</v>
      </c>
      <c r="F223" s="174" t="s">
        <v>351</v>
      </c>
      <c r="G223" s="175" t="s">
        <v>198</v>
      </c>
      <c r="H223" s="176">
        <v>1659.8699999999999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38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141</v>
      </c>
      <c r="AT223" s="184" t="s">
        <v>137</v>
      </c>
      <c r="AU223" s="184" t="s">
        <v>83</v>
      </c>
      <c r="AY223" s="18" t="s">
        <v>135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81</v>
      </c>
      <c r="BK223" s="185">
        <f>ROUND(I223*H223,2)</f>
        <v>0</v>
      </c>
      <c r="BL223" s="18" t="s">
        <v>141</v>
      </c>
      <c r="BM223" s="184" t="s">
        <v>735</v>
      </c>
    </row>
    <row r="224" s="14" customFormat="1">
      <c r="A224" s="14"/>
      <c r="B224" s="194"/>
      <c r="C224" s="14"/>
      <c r="D224" s="187" t="s">
        <v>150</v>
      </c>
      <c r="E224" s="14"/>
      <c r="F224" s="196" t="s">
        <v>736</v>
      </c>
      <c r="G224" s="14"/>
      <c r="H224" s="197">
        <v>1659.8699999999999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150</v>
      </c>
      <c r="AU224" s="195" t="s">
        <v>83</v>
      </c>
      <c r="AV224" s="14" t="s">
        <v>83</v>
      </c>
      <c r="AW224" s="14" t="s">
        <v>3</v>
      </c>
      <c r="AX224" s="14" t="s">
        <v>81</v>
      </c>
      <c r="AY224" s="195" t="s">
        <v>135</v>
      </c>
    </row>
    <row r="225" s="2" customFormat="1" ht="24.15" customHeight="1">
      <c r="A225" s="37"/>
      <c r="B225" s="171"/>
      <c r="C225" s="172" t="s">
        <v>363</v>
      </c>
      <c r="D225" s="172" t="s">
        <v>137</v>
      </c>
      <c r="E225" s="173" t="s">
        <v>355</v>
      </c>
      <c r="F225" s="174" t="s">
        <v>356</v>
      </c>
      <c r="G225" s="175" t="s">
        <v>198</v>
      </c>
      <c r="H225" s="176">
        <v>184.43000000000001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141</v>
      </c>
      <c r="AT225" s="184" t="s">
        <v>137</v>
      </c>
      <c r="AU225" s="184" t="s">
        <v>83</v>
      </c>
      <c r="AY225" s="18" t="s">
        <v>135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141</v>
      </c>
      <c r="BM225" s="184" t="s">
        <v>737</v>
      </c>
    </row>
    <row r="226" s="2" customFormat="1" ht="24.15" customHeight="1">
      <c r="A226" s="37"/>
      <c r="B226" s="171"/>
      <c r="C226" s="172" t="s">
        <v>368</v>
      </c>
      <c r="D226" s="172" t="s">
        <v>137</v>
      </c>
      <c r="E226" s="173" t="s">
        <v>359</v>
      </c>
      <c r="F226" s="174" t="s">
        <v>360</v>
      </c>
      <c r="G226" s="175" t="s">
        <v>198</v>
      </c>
      <c r="H226" s="176">
        <v>117.15000000000001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38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141</v>
      </c>
      <c r="AT226" s="184" t="s">
        <v>137</v>
      </c>
      <c r="AU226" s="184" t="s">
        <v>83</v>
      </c>
      <c r="AY226" s="18" t="s">
        <v>135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81</v>
      </c>
      <c r="BK226" s="185">
        <f>ROUND(I226*H226,2)</f>
        <v>0</v>
      </c>
      <c r="BL226" s="18" t="s">
        <v>141</v>
      </c>
      <c r="BM226" s="184" t="s">
        <v>738</v>
      </c>
    </row>
    <row r="227" s="14" customFormat="1">
      <c r="A227" s="14"/>
      <c r="B227" s="194"/>
      <c r="C227" s="14"/>
      <c r="D227" s="187" t="s">
        <v>150</v>
      </c>
      <c r="E227" s="195" t="s">
        <v>1</v>
      </c>
      <c r="F227" s="196" t="s">
        <v>739</v>
      </c>
      <c r="G227" s="14"/>
      <c r="H227" s="197">
        <v>117.15000000000001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150</v>
      </c>
      <c r="AU227" s="195" t="s">
        <v>83</v>
      </c>
      <c r="AV227" s="14" t="s">
        <v>83</v>
      </c>
      <c r="AW227" s="14" t="s">
        <v>30</v>
      </c>
      <c r="AX227" s="14" t="s">
        <v>81</v>
      </c>
      <c r="AY227" s="195" t="s">
        <v>135</v>
      </c>
    </row>
    <row r="228" s="2" customFormat="1" ht="24.15" customHeight="1">
      <c r="A228" s="37"/>
      <c r="B228" s="171"/>
      <c r="C228" s="172" t="s">
        <v>374</v>
      </c>
      <c r="D228" s="172" t="s">
        <v>137</v>
      </c>
      <c r="E228" s="173" t="s">
        <v>369</v>
      </c>
      <c r="F228" s="174" t="s">
        <v>197</v>
      </c>
      <c r="G228" s="175" t="s">
        <v>198</v>
      </c>
      <c r="H228" s="176">
        <v>67.280000000000001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38</v>
      </c>
      <c r="O228" s="76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141</v>
      </c>
      <c r="AT228" s="184" t="s">
        <v>137</v>
      </c>
      <c r="AU228" s="184" t="s">
        <v>83</v>
      </c>
      <c r="AY228" s="18" t="s">
        <v>135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81</v>
      </c>
      <c r="BK228" s="185">
        <f>ROUND(I228*H228,2)</f>
        <v>0</v>
      </c>
      <c r="BL228" s="18" t="s">
        <v>141</v>
      </c>
      <c r="BM228" s="184" t="s">
        <v>740</v>
      </c>
    </row>
    <row r="229" s="14" customFormat="1">
      <c r="A229" s="14"/>
      <c r="B229" s="194"/>
      <c r="C229" s="14"/>
      <c r="D229" s="187" t="s">
        <v>150</v>
      </c>
      <c r="E229" s="195" t="s">
        <v>1</v>
      </c>
      <c r="F229" s="196" t="s">
        <v>741</v>
      </c>
      <c r="G229" s="14"/>
      <c r="H229" s="197">
        <v>67.280000000000001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150</v>
      </c>
      <c r="AU229" s="195" t="s">
        <v>83</v>
      </c>
      <c r="AV229" s="14" t="s">
        <v>83</v>
      </c>
      <c r="AW229" s="14" t="s">
        <v>30</v>
      </c>
      <c r="AX229" s="14" t="s">
        <v>81</v>
      </c>
      <c r="AY229" s="195" t="s">
        <v>135</v>
      </c>
    </row>
    <row r="230" s="12" customFormat="1" ht="22.8" customHeight="1">
      <c r="A230" s="12"/>
      <c r="B230" s="158"/>
      <c r="C230" s="12"/>
      <c r="D230" s="159" t="s">
        <v>72</v>
      </c>
      <c r="E230" s="169" t="s">
        <v>372</v>
      </c>
      <c r="F230" s="169" t="s">
        <v>373</v>
      </c>
      <c r="G230" s="12"/>
      <c r="H230" s="12"/>
      <c r="I230" s="161"/>
      <c r="J230" s="170">
        <f>BK230</f>
        <v>0</v>
      </c>
      <c r="K230" s="12"/>
      <c r="L230" s="158"/>
      <c r="M230" s="163"/>
      <c r="N230" s="164"/>
      <c r="O230" s="164"/>
      <c r="P230" s="165">
        <f>P231</f>
        <v>0</v>
      </c>
      <c r="Q230" s="164"/>
      <c r="R230" s="165">
        <f>R231</f>
        <v>0</v>
      </c>
      <c r="S230" s="164"/>
      <c r="T230" s="166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9" t="s">
        <v>81</v>
      </c>
      <c r="AT230" s="167" t="s">
        <v>72</v>
      </c>
      <c r="AU230" s="167" t="s">
        <v>81</v>
      </c>
      <c r="AY230" s="159" t="s">
        <v>135</v>
      </c>
      <c r="BK230" s="168">
        <f>BK231</f>
        <v>0</v>
      </c>
    </row>
    <row r="231" s="2" customFormat="1" ht="24.15" customHeight="1">
      <c r="A231" s="37"/>
      <c r="B231" s="171"/>
      <c r="C231" s="172" t="s">
        <v>382</v>
      </c>
      <c r="D231" s="172" t="s">
        <v>137</v>
      </c>
      <c r="E231" s="173" t="s">
        <v>375</v>
      </c>
      <c r="F231" s="174" t="s">
        <v>376</v>
      </c>
      <c r="G231" s="175" t="s">
        <v>198</v>
      </c>
      <c r="H231" s="176">
        <v>125.773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38</v>
      </c>
      <c r="O231" s="76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141</v>
      </c>
      <c r="AT231" s="184" t="s">
        <v>137</v>
      </c>
      <c r="AU231" s="184" t="s">
        <v>83</v>
      </c>
      <c r="AY231" s="18" t="s">
        <v>135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81</v>
      </c>
      <c r="BK231" s="185">
        <f>ROUND(I231*H231,2)</f>
        <v>0</v>
      </c>
      <c r="BL231" s="18" t="s">
        <v>141</v>
      </c>
      <c r="BM231" s="184" t="s">
        <v>742</v>
      </c>
    </row>
    <row r="232" s="12" customFormat="1" ht="25.92" customHeight="1">
      <c r="A232" s="12"/>
      <c r="B232" s="158"/>
      <c r="C232" s="12"/>
      <c r="D232" s="159" t="s">
        <v>72</v>
      </c>
      <c r="E232" s="160" t="s">
        <v>378</v>
      </c>
      <c r="F232" s="160" t="s">
        <v>379</v>
      </c>
      <c r="G232" s="12"/>
      <c r="H232" s="12"/>
      <c r="I232" s="161"/>
      <c r="J232" s="162">
        <f>BK232</f>
        <v>0</v>
      </c>
      <c r="K232" s="12"/>
      <c r="L232" s="158"/>
      <c r="M232" s="163"/>
      <c r="N232" s="164"/>
      <c r="O232" s="164"/>
      <c r="P232" s="165">
        <f>P233</f>
        <v>0</v>
      </c>
      <c r="Q232" s="164"/>
      <c r="R232" s="165">
        <f>R233</f>
        <v>0.034514400000000001</v>
      </c>
      <c r="S232" s="164"/>
      <c r="T232" s="166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9" t="s">
        <v>83</v>
      </c>
      <c r="AT232" s="167" t="s">
        <v>72</v>
      </c>
      <c r="AU232" s="167" t="s">
        <v>73</v>
      </c>
      <c r="AY232" s="159" t="s">
        <v>135</v>
      </c>
      <c r="BK232" s="168">
        <f>BK233</f>
        <v>0</v>
      </c>
    </row>
    <row r="233" s="12" customFormat="1" ht="22.8" customHeight="1">
      <c r="A233" s="12"/>
      <c r="B233" s="158"/>
      <c r="C233" s="12"/>
      <c r="D233" s="159" t="s">
        <v>72</v>
      </c>
      <c r="E233" s="169" t="s">
        <v>380</v>
      </c>
      <c r="F233" s="169" t="s">
        <v>381</v>
      </c>
      <c r="G233" s="12"/>
      <c r="H233" s="12"/>
      <c r="I233" s="161"/>
      <c r="J233" s="170">
        <f>BK233</f>
        <v>0</v>
      </c>
      <c r="K233" s="12"/>
      <c r="L233" s="158"/>
      <c r="M233" s="163"/>
      <c r="N233" s="164"/>
      <c r="O233" s="164"/>
      <c r="P233" s="165">
        <f>SUM(P234:P237)</f>
        <v>0</v>
      </c>
      <c r="Q233" s="164"/>
      <c r="R233" s="165">
        <f>SUM(R234:R237)</f>
        <v>0.034514400000000001</v>
      </c>
      <c r="S233" s="164"/>
      <c r="T233" s="166">
        <f>SUM(T234:T237)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9" t="s">
        <v>83</v>
      </c>
      <c r="AT233" s="167" t="s">
        <v>72</v>
      </c>
      <c r="AU233" s="167" t="s">
        <v>81</v>
      </c>
      <c r="AY233" s="159" t="s">
        <v>135</v>
      </c>
      <c r="BK233" s="168">
        <f>SUM(BK234:BK237)</f>
        <v>0</v>
      </c>
    </row>
    <row r="234" s="2" customFormat="1" ht="24.15" customHeight="1">
      <c r="A234" s="37"/>
      <c r="B234" s="171"/>
      <c r="C234" s="172" t="s">
        <v>387</v>
      </c>
      <c r="D234" s="172" t="s">
        <v>137</v>
      </c>
      <c r="E234" s="173" t="s">
        <v>383</v>
      </c>
      <c r="F234" s="174" t="s">
        <v>384</v>
      </c>
      <c r="G234" s="175" t="s">
        <v>140</v>
      </c>
      <c r="H234" s="176">
        <v>39.006</v>
      </c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38</v>
      </c>
      <c r="O234" s="76"/>
      <c r="P234" s="182">
        <f>O234*H234</f>
        <v>0</v>
      </c>
      <c r="Q234" s="182">
        <v>0.00040000000000000002</v>
      </c>
      <c r="R234" s="182">
        <f>Q234*H234</f>
        <v>0.015602400000000001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224</v>
      </c>
      <c r="AT234" s="184" t="s">
        <v>137</v>
      </c>
      <c r="AU234" s="184" t="s">
        <v>83</v>
      </c>
      <c r="AY234" s="18" t="s">
        <v>135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81</v>
      </c>
      <c r="BK234" s="185">
        <f>ROUND(I234*H234,2)</f>
        <v>0</v>
      </c>
      <c r="BL234" s="18" t="s">
        <v>224</v>
      </c>
      <c r="BM234" s="184" t="s">
        <v>743</v>
      </c>
    </row>
    <row r="235" s="14" customFormat="1">
      <c r="A235" s="14"/>
      <c r="B235" s="194"/>
      <c r="C235" s="14"/>
      <c r="D235" s="187" t="s">
        <v>150</v>
      </c>
      <c r="E235" s="195" t="s">
        <v>1</v>
      </c>
      <c r="F235" s="196" t="s">
        <v>488</v>
      </c>
      <c r="G235" s="14"/>
      <c r="H235" s="197">
        <v>39.006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150</v>
      </c>
      <c r="AU235" s="195" t="s">
        <v>83</v>
      </c>
      <c r="AV235" s="14" t="s">
        <v>83</v>
      </c>
      <c r="AW235" s="14" t="s">
        <v>30</v>
      </c>
      <c r="AX235" s="14" t="s">
        <v>81</v>
      </c>
      <c r="AY235" s="195" t="s">
        <v>135</v>
      </c>
    </row>
    <row r="236" s="2" customFormat="1" ht="24.15" customHeight="1">
      <c r="A236" s="37"/>
      <c r="B236" s="171"/>
      <c r="C236" s="172" t="s">
        <v>221</v>
      </c>
      <c r="D236" s="172" t="s">
        <v>137</v>
      </c>
      <c r="E236" s="173" t="s">
        <v>388</v>
      </c>
      <c r="F236" s="174" t="s">
        <v>389</v>
      </c>
      <c r="G236" s="175" t="s">
        <v>158</v>
      </c>
      <c r="H236" s="176">
        <v>118.2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38</v>
      </c>
      <c r="O236" s="76"/>
      <c r="P236" s="182">
        <f>O236*H236</f>
        <v>0</v>
      </c>
      <c r="Q236" s="182">
        <v>0.00016000000000000001</v>
      </c>
      <c r="R236" s="182">
        <f>Q236*H236</f>
        <v>0.018912000000000002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224</v>
      </c>
      <c r="AT236" s="184" t="s">
        <v>137</v>
      </c>
      <c r="AU236" s="184" t="s">
        <v>83</v>
      </c>
      <c r="AY236" s="18" t="s">
        <v>135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81</v>
      </c>
      <c r="BK236" s="185">
        <f>ROUND(I236*H236,2)</f>
        <v>0</v>
      </c>
      <c r="BL236" s="18" t="s">
        <v>224</v>
      </c>
      <c r="BM236" s="184" t="s">
        <v>744</v>
      </c>
    </row>
    <row r="237" s="2" customFormat="1" ht="24.15" customHeight="1">
      <c r="A237" s="37"/>
      <c r="B237" s="171"/>
      <c r="C237" s="172" t="s">
        <v>397</v>
      </c>
      <c r="D237" s="172" t="s">
        <v>137</v>
      </c>
      <c r="E237" s="173" t="s">
        <v>391</v>
      </c>
      <c r="F237" s="174" t="s">
        <v>392</v>
      </c>
      <c r="G237" s="175" t="s">
        <v>198</v>
      </c>
      <c r="H237" s="176">
        <v>0.035000000000000003</v>
      </c>
      <c r="I237" s="177"/>
      <c r="J237" s="178">
        <f>ROUND(I237*H237,2)</f>
        <v>0</v>
      </c>
      <c r="K237" s="179"/>
      <c r="L237" s="38"/>
      <c r="M237" s="180" t="s">
        <v>1</v>
      </c>
      <c r="N237" s="181" t="s">
        <v>38</v>
      </c>
      <c r="O237" s="76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224</v>
      </c>
      <c r="AT237" s="184" t="s">
        <v>137</v>
      </c>
      <c r="AU237" s="184" t="s">
        <v>83</v>
      </c>
      <c r="AY237" s="18" t="s">
        <v>135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81</v>
      </c>
      <c r="BK237" s="185">
        <f>ROUND(I237*H237,2)</f>
        <v>0</v>
      </c>
      <c r="BL237" s="18" t="s">
        <v>224</v>
      </c>
      <c r="BM237" s="184" t="s">
        <v>745</v>
      </c>
    </row>
    <row r="238" s="12" customFormat="1" ht="25.92" customHeight="1">
      <c r="A238" s="12"/>
      <c r="B238" s="158"/>
      <c r="C238" s="12"/>
      <c r="D238" s="159" t="s">
        <v>72</v>
      </c>
      <c r="E238" s="160" t="s">
        <v>394</v>
      </c>
      <c r="F238" s="160" t="s">
        <v>395</v>
      </c>
      <c r="G238" s="12"/>
      <c r="H238" s="12"/>
      <c r="I238" s="161"/>
      <c r="J238" s="162">
        <f>BK238</f>
        <v>0</v>
      </c>
      <c r="K238" s="12"/>
      <c r="L238" s="158"/>
      <c r="M238" s="163"/>
      <c r="N238" s="164"/>
      <c r="O238" s="164"/>
      <c r="P238" s="165">
        <f>P239</f>
        <v>0</v>
      </c>
      <c r="Q238" s="164"/>
      <c r="R238" s="165">
        <f>R239</f>
        <v>0</v>
      </c>
      <c r="S238" s="164"/>
      <c r="T238" s="166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9" t="s">
        <v>160</v>
      </c>
      <c r="AT238" s="167" t="s">
        <v>72</v>
      </c>
      <c r="AU238" s="167" t="s">
        <v>73</v>
      </c>
      <c r="AY238" s="159" t="s">
        <v>135</v>
      </c>
      <c r="BK238" s="168">
        <f>BK239</f>
        <v>0</v>
      </c>
    </row>
    <row r="239" s="12" customFormat="1" ht="22.8" customHeight="1">
      <c r="A239" s="12"/>
      <c r="B239" s="158"/>
      <c r="C239" s="12"/>
      <c r="D239" s="159" t="s">
        <v>72</v>
      </c>
      <c r="E239" s="169" t="s">
        <v>396</v>
      </c>
      <c r="F239" s="169" t="s">
        <v>395</v>
      </c>
      <c r="G239" s="12"/>
      <c r="H239" s="12"/>
      <c r="I239" s="161"/>
      <c r="J239" s="170">
        <f>BK239</f>
        <v>0</v>
      </c>
      <c r="K239" s="12"/>
      <c r="L239" s="158"/>
      <c r="M239" s="163"/>
      <c r="N239" s="164"/>
      <c r="O239" s="164"/>
      <c r="P239" s="165">
        <f>SUM(P240:P246)</f>
        <v>0</v>
      </c>
      <c r="Q239" s="164"/>
      <c r="R239" s="165">
        <f>SUM(R240:R246)</f>
        <v>0</v>
      </c>
      <c r="S239" s="164"/>
      <c r="T239" s="166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9" t="s">
        <v>160</v>
      </c>
      <c r="AT239" s="167" t="s">
        <v>72</v>
      </c>
      <c r="AU239" s="167" t="s">
        <v>81</v>
      </c>
      <c r="AY239" s="159" t="s">
        <v>135</v>
      </c>
      <c r="BK239" s="168">
        <f>SUM(BK240:BK246)</f>
        <v>0</v>
      </c>
    </row>
    <row r="240" s="2" customFormat="1" ht="37.8" customHeight="1">
      <c r="A240" s="37"/>
      <c r="B240" s="171"/>
      <c r="C240" s="172" t="s">
        <v>403</v>
      </c>
      <c r="D240" s="172" t="s">
        <v>137</v>
      </c>
      <c r="E240" s="173" t="s">
        <v>398</v>
      </c>
      <c r="F240" s="174" t="s">
        <v>399</v>
      </c>
      <c r="G240" s="175" t="s">
        <v>400</v>
      </c>
      <c r="H240" s="176">
        <v>1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38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401</v>
      </c>
      <c r="AT240" s="184" t="s">
        <v>137</v>
      </c>
      <c r="AU240" s="184" t="s">
        <v>83</v>
      </c>
      <c r="AY240" s="18" t="s">
        <v>135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81</v>
      </c>
      <c r="BK240" s="185">
        <f>ROUND(I240*H240,2)</f>
        <v>0</v>
      </c>
      <c r="BL240" s="18" t="s">
        <v>401</v>
      </c>
      <c r="BM240" s="184" t="s">
        <v>746</v>
      </c>
    </row>
    <row r="241" s="2" customFormat="1" ht="14.4" customHeight="1">
      <c r="A241" s="37"/>
      <c r="B241" s="171"/>
      <c r="C241" s="172" t="s">
        <v>407</v>
      </c>
      <c r="D241" s="172" t="s">
        <v>137</v>
      </c>
      <c r="E241" s="173" t="s">
        <v>404</v>
      </c>
      <c r="F241" s="174" t="s">
        <v>405</v>
      </c>
      <c r="G241" s="175" t="s">
        <v>400</v>
      </c>
      <c r="H241" s="176">
        <v>1</v>
      </c>
      <c r="I241" s="177"/>
      <c r="J241" s="178">
        <f>ROUND(I241*H241,2)</f>
        <v>0</v>
      </c>
      <c r="K241" s="179"/>
      <c r="L241" s="38"/>
      <c r="M241" s="180" t="s">
        <v>1</v>
      </c>
      <c r="N241" s="181" t="s">
        <v>38</v>
      </c>
      <c r="O241" s="76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4" t="s">
        <v>401</v>
      </c>
      <c r="AT241" s="184" t="s">
        <v>137</v>
      </c>
      <c r="AU241" s="184" t="s">
        <v>83</v>
      </c>
      <c r="AY241" s="18" t="s">
        <v>135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81</v>
      </c>
      <c r="BK241" s="185">
        <f>ROUND(I241*H241,2)</f>
        <v>0</v>
      </c>
      <c r="BL241" s="18" t="s">
        <v>401</v>
      </c>
      <c r="BM241" s="184" t="s">
        <v>747</v>
      </c>
    </row>
    <row r="242" s="2" customFormat="1" ht="24.15" customHeight="1">
      <c r="A242" s="37"/>
      <c r="B242" s="171"/>
      <c r="C242" s="172" t="s">
        <v>411</v>
      </c>
      <c r="D242" s="172" t="s">
        <v>137</v>
      </c>
      <c r="E242" s="173" t="s">
        <v>408</v>
      </c>
      <c r="F242" s="174" t="s">
        <v>409</v>
      </c>
      <c r="G242" s="175" t="s">
        <v>400</v>
      </c>
      <c r="H242" s="176">
        <v>1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38</v>
      </c>
      <c r="O242" s="76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401</v>
      </c>
      <c r="AT242" s="184" t="s">
        <v>137</v>
      </c>
      <c r="AU242" s="184" t="s">
        <v>83</v>
      </c>
      <c r="AY242" s="18" t="s">
        <v>135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81</v>
      </c>
      <c r="BK242" s="185">
        <f>ROUND(I242*H242,2)</f>
        <v>0</v>
      </c>
      <c r="BL242" s="18" t="s">
        <v>401</v>
      </c>
      <c r="BM242" s="184" t="s">
        <v>748</v>
      </c>
    </row>
    <row r="243" s="2" customFormat="1" ht="14.4" customHeight="1">
      <c r="A243" s="37"/>
      <c r="B243" s="171"/>
      <c r="C243" s="172" t="s">
        <v>415</v>
      </c>
      <c r="D243" s="172" t="s">
        <v>137</v>
      </c>
      <c r="E243" s="173" t="s">
        <v>412</v>
      </c>
      <c r="F243" s="174" t="s">
        <v>413</v>
      </c>
      <c r="G243" s="175" t="s">
        <v>400</v>
      </c>
      <c r="H243" s="176">
        <v>1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38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401</v>
      </c>
      <c r="AT243" s="184" t="s">
        <v>137</v>
      </c>
      <c r="AU243" s="184" t="s">
        <v>83</v>
      </c>
      <c r="AY243" s="18" t="s">
        <v>135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81</v>
      </c>
      <c r="BK243" s="185">
        <f>ROUND(I243*H243,2)</f>
        <v>0</v>
      </c>
      <c r="BL243" s="18" t="s">
        <v>401</v>
      </c>
      <c r="BM243" s="184" t="s">
        <v>749</v>
      </c>
    </row>
    <row r="244" s="2" customFormat="1" ht="14.4" customHeight="1">
      <c r="A244" s="37"/>
      <c r="B244" s="171"/>
      <c r="C244" s="172" t="s">
        <v>419</v>
      </c>
      <c r="D244" s="172" t="s">
        <v>137</v>
      </c>
      <c r="E244" s="173" t="s">
        <v>416</v>
      </c>
      <c r="F244" s="174" t="s">
        <v>417</v>
      </c>
      <c r="G244" s="175" t="s">
        <v>400</v>
      </c>
      <c r="H244" s="176">
        <v>1</v>
      </c>
      <c r="I244" s="177"/>
      <c r="J244" s="178">
        <f>ROUND(I244*H244,2)</f>
        <v>0</v>
      </c>
      <c r="K244" s="179"/>
      <c r="L244" s="38"/>
      <c r="M244" s="180" t="s">
        <v>1</v>
      </c>
      <c r="N244" s="181" t="s">
        <v>38</v>
      </c>
      <c r="O244" s="76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401</v>
      </c>
      <c r="AT244" s="184" t="s">
        <v>137</v>
      </c>
      <c r="AU244" s="184" t="s">
        <v>83</v>
      </c>
      <c r="AY244" s="18" t="s">
        <v>135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81</v>
      </c>
      <c r="BK244" s="185">
        <f>ROUND(I244*H244,2)</f>
        <v>0</v>
      </c>
      <c r="BL244" s="18" t="s">
        <v>401</v>
      </c>
      <c r="BM244" s="184" t="s">
        <v>750</v>
      </c>
    </row>
    <row r="245" s="2" customFormat="1" ht="14.4" customHeight="1">
      <c r="A245" s="37"/>
      <c r="B245" s="171"/>
      <c r="C245" s="172" t="s">
        <v>423</v>
      </c>
      <c r="D245" s="172" t="s">
        <v>137</v>
      </c>
      <c r="E245" s="173" t="s">
        <v>420</v>
      </c>
      <c r="F245" s="174" t="s">
        <v>421</v>
      </c>
      <c r="G245" s="175" t="s">
        <v>400</v>
      </c>
      <c r="H245" s="176">
        <v>1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38</v>
      </c>
      <c r="O245" s="7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401</v>
      </c>
      <c r="AT245" s="184" t="s">
        <v>137</v>
      </c>
      <c r="AU245" s="184" t="s">
        <v>83</v>
      </c>
      <c r="AY245" s="18" t="s">
        <v>135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81</v>
      </c>
      <c r="BK245" s="185">
        <f>ROUND(I245*H245,2)</f>
        <v>0</v>
      </c>
      <c r="BL245" s="18" t="s">
        <v>401</v>
      </c>
      <c r="BM245" s="184" t="s">
        <v>751</v>
      </c>
    </row>
    <row r="246" s="2" customFormat="1" ht="14.4" customHeight="1">
      <c r="A246" s="37"/>
      <c r="B246" s="171"/>
      <c r="C246" s="172" t="s">
        <v>582</v>
      </c>
      <c r="D246" s="172" t="s">
        <v>137</v>
      </c>
      <c r="E246" s="173" t="s">
        <v>424</v>
      </c>
      <c r="F246" s="174" t="s">
        <v>425</v>
      </c>
      <c r="G246" s="175" t="s">
        <v>400</v>
      </c>
      <c r="H246" s="176">
        <v>1</v>
      </c>
      <c r="I246" s="177"/>
      <c r="J246" s="178">
        <f>ROUND(I246*H246,2)</f>
        <v>0</v>
      </c>
      <c r="K246" s="179"/>
      <c r="L246" s="38"/>
      <c r="M246" s="221" t="s">
        <v>1</v>
      </c>
      <c r="N246" s="222" t="s">
        <v>38</v>
      </c>
      <c r="O246" s="223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401</v>
      </c>
      <c r="AT246" s="184" t="s">
        <v>137</v>
      </c>
      <c r="AU246" s="184" t="s">
        <v>83</v>
      </c>
      <c r="AY246" s="18" t="s">
        <v>135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81</v>
      </c>
      <c r="BK246" s="185">
        <f>ROUND(I246*H246,2)</f>
        <v>0</v>
      </c>
      <c r="BL246" s="18" t="s">
        <v>401</v>
      </c>
      <c r="BM246" s="184" t="s">
        <v>752</v>
      </c>
    </row>
    <row r="247" s="2" customFormat="1" ht="6.96" customHeight="1">
      <c r="A247" s="37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38"/>
      <c r="M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</row>
  </sheetData>
  <autoFilter ref="C129:K24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99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3.25" customHeight="1">
      <c r="B7" s="21"/>
      <c r="E7" s="120" t="str">
        <f>'Rekapitulace stavby'!K6</f>
        <v>Stavební úpravy na chodnících v ul.Havlíčkova, Tyršova, 9.května, Štefánikova,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753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7. 5. 2021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ROUND((SUM(BE130:BE266)),  2)</f>
        <v>0</v>
      </c>
      <c r="G33" s="37"/>
      <c r="H33" s="37"/>
      <c r="I33" s="127">
        <v>0.20999999999999999</v>
      </c>
      <c r="J33" s="126">
        <f>ROUND(((SUM(BE130:BE266))*I33),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ROUND((SUM(BF130:BF266)),  2)</f>
        <v>0</v>
      </c>
      <c r="G34" s="37"/>
      <c r="H34" s="37"/>
      <c r="I34" s="127">
        <v>0.14999999999999999</v>
      </c>
      <c r="J34" s="126">
        <f>ROUND(((SUM(BF130:BF266))*I34),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ROUND((SUM(BG130:BG266)),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ROUND((SUM(BH130:BH266)),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ROUND((SUM(BI130:BI266)),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0" t="str">
        <f>E7</f>
        <v>Stavební úpravy na chodnících v ul.Havlíčkova, Tyršova, 9.května, Štefánikova,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06 - Chodník na ul. Štefánikova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7. 5. 2021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103</v>
      </c>
      <c r="D94" s="128"/>
      <c r="E94" s="128"/>
      <c r="F94" s="128"/>
      <c r="G94" s="128"/>
      <c r="H94" s="128"/>
      <c r="I94" s="128"/>
      <c r="J94" s="137" t="s">
        <v>104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105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106</v>
      </c>
    </row>
    <row r="97" s="9" customFormat="1" ht="24.96" customHeight="1">
      <c r="A97" s="9"/>
      <c r="B97" s="139"/>
      <c r="C97" s="9"/>
      <c r="D97" s="140" t="s">
        <v>107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108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499</v>
      </c>
      <c r="E99" s="145"/>
      <c r="F99" s="145"/>
      <c r="G99" s="145"/>
      <c r="H99" s="145"/>
      <c r="I99" s="145"/>
      <c r="J99" s="146">
        <f>J181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109</v>
      </c>
      <c r="E100" s="145"/>
      <c r="F100" s="145"/>
      <c r="G100" s="145"/>
      <c r="H100" s="145"/>
      <c r="I100" s="145"/>
      <c r="J100" s="146">
        <f>J187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110</v>
      </c>
      <c r="E101" s="145"/>
      <c r="F101" s="145"/>
      <c r="G101" s="145"/>
      <c r="H101" s="145"/>
      <c r="I101" s="145"/>
      <c r="J101" s="146">
        <f>J189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111</v>
      </c>
      <c r="E102" s="145"/>
      <c r="F102" s="145"/>
      <c r="G102" s="145"/>
      <c r="H102" s="145"/>
      <c r="I102" s="145"/>
      <c r="J102" s="146">
        <f>J200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112</v>
      </c>
      <c r="E103" s="145"/>
      <c r="F103" s="145"/>
      <c r="G103" s="145"/>
      <c r="H103" s="145"/>
      <c r="I103" s="145"/>
      <c r="J103" s="146">
        <f>J205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113</v>
      </c>
      <c r="E104" s="145"/>
      <c r="F104" s="145"/>
      <c r="G104" s="145"/>
      <c r="H104" s="145"/>
      <c r="I104" s="145"/>
      <c r="J104" s="146">
        <f>J220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114</v>
      </c>
      <c r="E105" s="145"/>
      <c r="F105" s="145"/>
      <c r="G105" s="145"/>
      <c r="H105" s="145"/>
      <c r="I105" s="145"/>
      <c r="J105" s="146">
        <f>J241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115</v>
      </c>
      <c r="E106" s="145"/>
      <c r="F106" s="145"/>
      <c r="G106" s="145"/>
      <c r="H106" s="145"/>
      <c r="I106" s="145"/>
      <c r="J106" s="146">
        <f>J250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116</v>
      </c>
      <c r="E107" s="141"/>
      <c r="F107" s="141"/>
      <c r="G107" s="141"/>
      <c r="H107" s="141"/>
      <c r="I107" s="141"/>
      <c r="J107" s="142">
        <f>J252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117</v>
      </c>
      <c r="E108" s="145"/>
      <c r="F108" s="145"/>
      <c r="G108" s="145"/>
      <c r="H108" s="145"/>
      <c r="I108" s="145"/>
      <c r="J108" s="146">
        <f>J253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118</v>
      </c>
      <c r="E109" s="141"/>
      <c r="F109" s="141"/>
      <c r="G109" s="141"/>
      <c r="H109" s="141"/>
      <c r="I109" s="141"/>
      <c r="J109" s="142">
        <f>J258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119</v>
      </c>
      <c r="E110" s="145"/>
      <c r="F110" s="145"/>
      <c r="G110" s="145"/>
      <c r="H110" s="145"/>
      <c r="I110" s="145"/>
      <c r="J110" s="146">
        <f>J259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3.25" customHeight="1">
      <c r="A120" s="37"/>
      <c r="B120" s="38"/>
      <c r="C120" s="37"/>
      <c r="D120" s="37"/>
      <c r="E120" s="120" t="str">
        <f>E7</f>
        <v>Stavební úpravy na chodnících v ul.Havlíčkova, Tyršova, 9.května, Štefánikova, Rajhrad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100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06 - Chodník na ul. Štefánikova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7. 5. 2021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121</v>
      </c>
      <c r="D129" s="150" t="s">
        <v>58</v>
      </c>
      <c r="E129" s="150" t="s">
        <v>54</v>
      </c>
      <c r="F129" s="150" t="s">
        <v>55</v>
      </c>
      <c r="G129" s="150" t="s">
        <v>122</v>
      </c>
      <c r="H129" s="150" t="s">
        <v>123</v>
      </c>
      <c r="I129" s="150" t="s">
        <v>124</v>
      </c>
      <c r="J129" s="151" t="s">
        <v>104</v>
      </c>
      <c r="K129" s="152" t="s">
        <v>125</v>
      </c>
      <c r="L129" s="153"/>
      <c r="M129" s="85" t="s">
        <v>1</v>
      </c>
      <c r="N129" s="86" t="s">
        <v>37</v>
      </c>
      <c r="O129" s="86" t="s">
        <v>126</v>
      </c>
      <c r="P129" s="86" t="s">
        <v>127</v>
      </c>
      <c r="Q129" s="86" t="s">
        <v>128</v>
      </c>
      <c r="R129" s="86" t="s">
        <v>129</v>
      </c>
      <c r="S129" s="86" t="s">
        <v>130</v>
      </c>
      <c r="T129" s="87" t="s">
        <v>131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132</v>
      </c>
      <c r="D130" s="37"/>
      <c r="E130" s="37"/>
      <c r="F130" s="37"/>
      <c r="G130" s="37"/>
      <c r="H130" s="37"/>
      <c r="I130" s="37"/>
      <c r="J130" s="154">
        <f>BK130</f>
        <v>0</v>
      </c>
      <c r="K130" s="37"/>
      <c r="L130" s="38"/>
      <c r="M130" s="88"/>
      <c r="N130" s="72"/>
      <c r="O130" s="89"/>
      <c r="P130" s="155">
        <f>P131+P252+P258</f>
        <v>0</v>
      </c>
      <c r="Q130" s="89"/>
      <c r="R130" s="155">
        <f>R131+R252+R258</f>
        <v>314.96628459999999</v>
      </c>
      <c r="S130" s="89"/>
      <c r="T130" s="156">
        <f>T131+T252+T258</f>
        <v>448.80500000000001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106</v>
      </c>
      <c r="BK130" s="157">
        <f>BK131+BK252+BK258</f>
        <v>0</v>
      </c>
    </row>
    <row r="131" s="12" customFormat="1" ht="25.92" customHeight="1">
      <c r="A131" s="12"/>
      <c r="B131" s="158"/>
      <c r="C131" s="12"/>
      <c r="D131" s="159" t="s">
        <v>72</v>
      </c>
      <c r="E131" s="160" t="s">
        <v>133</v>
      </c>
      <c r="F131" s="160" t="s">
        <v>134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P132+P181+P187+P189+P200+P205+P220+P241+P250</f>
        <v>0</v>
      </c>
      <c r="Q131" s="164"/>
      <c r="R131" s="165">
        <f>R132+R181+R187+R189+R200+R205+R220+R241+R250</f>
        <v>314.88576260000002</v>
      </c>
      <c r="S131" s="164"/>
      <c r="T131" s="166">
        <f>T132+T181+T187+T189+T200+T205+T220+T241+T250</f>
        <v>448.80500000000001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73</v>
      </c>
      <c r="AY131" s="159" t="s">
        <v>135</v>
      </c>
      <c r="BK131" s="168">
        <f>BK132+BK181+BK187+BK189+BK200+BK205+BK220+BK241+BK250</f>
        <v>0</v>
      </c>
    </row>
    <row r="132" s="12" customFormat="1" ht="22.8" customHeight="1">
      <c r="A132" s="12"/>
      <c r="B132" s="158"/>
      <c r="C132" s="12"/>
      <c r="D132" s="159" t="s">
        <v>72</v>
      </c>
      <c r="E132" s="169" t="s">
        <v>81</v>
      </c>
      <c r="F132" s="169" t="s">
        <v>136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SUM(P133:P180)</f>
        <v>0</v>
      </c>
      <c r="Q132" s="164"/>
      <c r="R132" s="165">
        <f>SUM(R133:R180)</f>
        <v>0</v>
      </c>
      <c r="S132" s="164"/>
      <c r="T132" s="166">
        <f>SUM(T133:T180)</f>
        <v>448.80500000000001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81</v>
      </c>
      <c r="AT132" s="167" t="s">
        <v>72</v>
      </c>
      <c r="AU132" s="167" t="s">
        <v>81</v>
      </c>
      <c r="AY132" s="159" t="s">
        <v>135</v>
      </c>
      <c r="BK132" s="168">
        <f>SUM(BK133:BK180)</f>
        <v>0</v>
      </c>
    </row>
    <row r="133" s="2" customFormat="1" ht="24.15" customHeight="1">
      <c r="A133" s="37"/>
      <c r="B133" s="171"/>
      <c r="C133" s="172" t="s">
        <v>81</v>
      </c>
      <c r="D133" s="172" t="s">
        <v>137</v>
      </c>
      <c r="E133" s="173" t="s">
        <v>754</v>
      </c>
      <c r="F133" s="174" t="s">
        <v>755</v>
      </c>
      <c r="G133" s="175" t="s">
        <v>140</v>
      </c>
      <c r="H133" s="176">
        <v>16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83</v>
      </c>
      <c r="AY133" s="18" t="s">
        <v>135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141</v>
      </c>
      <c r="BM133" s="184" t="s">
        <v>756</v>
      </c>
    </row>
    <row r="134" s="2" customFormat="1" ht="24.15" customHeight="1">
      <c r="A134" s="37"/>
      <c r="B134" s="171"/>
      <c r="C134" s="172" t="s">
        <v>83</v>
      </c>
      <c r="D134" s="172" t="s">
        <v>137</v>
      </c>
      <c r="E134" s="173" t="s">
        <v>138</v>
      </c>
      <c r="F134" s="174" t="s">
        <v>139</v>
      </c>
      <c r="G134" s="175" t="s">
        <v>140</v>
      </c>
      <c r="H134" s="176">
        <v>586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0.255</v>
      </c>
      <c r="T134" s="183">
        <f>S134*H134</f>
        <v>149.43000000000001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83</v>
      </c>
      <c r="AY134" s="18" t="s">
        <v>135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141</v>
      </c>
      <c r="BM134" s="184" t="s">
        <v>757</v>
      </c>
    </row>
    <row r="135" s="2" customFormat="1" ht="24.15" customHeight="1">
      <c r="A135" s="37"/>
      <c r="B135" s="171"/>
      <c r="C135" s="172" t="s">
        <v>146</v>
      </c>
      <c r="D135" s="172" t="s">
        <v>137</v>
      </c>
      <c r="E135" s="173" t="s">
        <v>429</v>
      </c>
      <c r="F135" s="174" t="s">
        <v>430</v>
      </c>
      <c r="G135" s="175" t="s">
        <v>140</v>
      </c>
      <c r="H135" s="176">
        <v>151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0.32500000000000001</v>
      </c>
      <c r="T135" s="183">
        <f>S135*H135</f>
        <v>49.075000000000003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83</v>
      </c>
      <c r="AY135" s="18" t="s">
        <v>135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81</v>
      </c>
      <c r="BK135" s="185">
        <f>ROUND(I135*H135,2)</f>
        <v>0</v>
      </c>
      <c r="BL135" s="18" t="s">
        <v>141</v>
      </c>
      <c r="BM135" s="184" t="s">
        <v>758</v>
      </c>
    </row>
    <row r="136" s="2" customFormat="1" ht="24.15" customHeight="1">
      <c r="A136" s="37"/>
      <c r="B136" s="171"/>
      <c r="C136" s="172" t="s">
        <v>141</v>
      </c>
      <c r="D136" s="172" t="s">
        <v>137</v>
      </c>
      <c r="E136" s="173" t="s">
        <v>147</v>
      </c>
      <c r="F136" s="174" t="s">
        <v>148</v>
      </c>
      <c r="G136" s="175" t="s">
        <v>140</v>
      </c>
      <c r="H136" s="176">
        <v>586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0.28999999999999998</v>
      </c>
      <c r="T136" s="183">
        <f>S136*H136</f>
        <v>169.94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83</v>
      </c>
      <c r="AY136" s="18" t="s">
        <v>135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141</v>
      </c>
      <c r="BM136" s="184" t="s">
        <v>759</v>
      </c>
    </row>
    <row r="137" s="13" customFormat="1">
      <c r="A137" s="13"/>
      <c r="B137" s="186"/>
      <c r="C137" s="13"/>
      <c r="D137" s="187" t="s">
        <v>150</v>
      </c>
      <c r="E137" s="188" t="s">
        <v>1</v>
      </c>
      <c r="F137" s="189" t="s">
        <v>151</v>
      </c>
      <c r="G137" s="13"/>
      <c r="H137" s="188" t="s">
        <v>1</v>
      </c>
      <c r="I137" s="190"/>
      <c r="J137" s="13"/>
      <c r="K137" s="13"/>
      <c r="L137" s="186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150</v>
      </c>
      <c r="AU137" s="188" t="s">
        <v>83</v>
      </c>
      <c r="AV137" s="13" t="s">
        <v>81</v>
      </c>
      <c r="AW137" s="13" t="s">
        <v>30</v>
      </c>
      <c r="AX137" s="13" t="s">
        <v>73</v>
      </c>
      <c r="AY137" s="188" t="s">
        <v>135</v>
      </c>
    </row>
    <row r="138" s="14" customFormat="1">
      <c r="A138" s="14"/>
      <c r="B138" s="194"/>
      <c r="C138" s="14"/>
      <c r="D138" s="187" t="s">
        <v>150</v>
      </c>
      <c r="E138" s="195" t="s">
        <v>1</v>
      </c>
      <c r="F138" s="196" t="s">
        <v>760</v>
      </c>
      <c r="G138" s="14"/>
      <c r="H138" s="197">
        <v>586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150</v>
      </c>
      <c r="AU138" s="195" t="s">
        <v>83</v>
      </c>
      <c r="AV138" s="14" t="s">
        <v>83</v>
      </c>
      <c r="AW138" s="14" t="s">
        <v>30</v>
      </c>
      <c r="AX138" s="14" t="s">
        <v>73</v>
      </c>
      <c r="AY138" s="195" t="s">
        <v>135</v>
      </c>
    </row>
    <row r="139" s="15" customFormat="1">
      <c r="A139" s="15"/>
      <c r="B139" s="202"/>
      <c r="C139" s="15"/>
      <c r="D139" s="187" t="s">
        <v>150</v>
      </c>
      <c r="E139" s="203" t="s">
        <v>1</v>
      </c>
      <c r="F139" s="204" t="s">
        <v>155</v>
      </c>
      <c r="G139" s="15"/>
      <c r="H139" s="205">
        <v>586</v>
      </c>
      <c r="I139" s="206"/>
      <c r="J139" s="15"/>
      <c r="K139" s="15"/>
      <c r="L139" s="202"/>
      <c r="M139" s="207"/>
      <c r="N139" s="208"/>
      <c r="O139" s="208"/>
      <c r="P139" s="208"/>
      <c r="Q139" s="208"/>
      <c r="R139" s="208"/>
      <c r="S139" s="208"/>
      <c r="T139" s="20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3" t="s">
        <v>150</v>
      </c>
      <c r="AU139" s="203" t="s">
        <v>83</v>
      </c>
      <c r="AV139" s="15" t="s">
        <v>141</v>
      </c>
      <c r="AW139" s="15" t="s">
        <v>30</v>
      </c>
      <c r="AX139" s="15" t="s">
        <v>81</v>
      </c>
      <c r="AY139" s="203" t="s">
        <v>135</v>
      </c>
    </row>
    <row r="140" s="2" customFormat="1" ht="14.4" customHeight="1">
      <c r="A140" s="37"/>
      <c r="B140" s="171"/>
      <c r="C140" s="172" t="s">
        <v>160</v>
      </c>
      <c r="D140" s="172" t="s">
        <v>137</v>
      </c>
      <c r="E140" s="173" t="s">
        <v>156</v>
      </c>
      <c r="F140" s="174" t="s">
        <v>157</v>
      </c>
      <c r="G140" s="175" t="s">
        <v>158</v>
      </c>
      <c r="H140" s="176">
        <v>392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0.20499999999999999</v>
      </c>
      <c r="T140" s="183">
        <f>S140*H140</f>
        <v>80.359999999999999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83</v>
      </c>
      <c r="AY140" s="18" t="s">
        <v>135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141</v>
      </c>
      <c r="BM140" s="184" t="s">
        <v>761</v>
      </c>
    </row>
    <row r="141" s="2" customFormat="1" ht="37.8" customHeight="1">
      <c r="A141" s="37"/>
      <c r="B141" s="171"/>
      <c r="C141" s="172" t="s">
        <v>165</v>
      </c>
      <c r="D141" s="172" t="s">
        <v>137</v>
      </c>
      <c r="E141" s="173" t="s">
        <v>161</v>
      </c>
      <c r="F141" s="174" t="s">
        <v>162</v>
      </c>
      <c r="G141" s="175" t="s">
        <v>163</v>
      </c>
      <c r="H141" s="176">
        <v>44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83</v>
      </c>
      <c r="AY141" s="18" t="s">
        <v>135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81</v>
      </c>
      <c r="BK141" s="185">
        <f>ROUND(I141*H141,2)</f>
        <v>0</v>
      </c>
      <c r="BL141" s="18" t="s">
        <v>141</v>
      </c>
      <c r="BM141" s="184" t="s">
        <v>762</v>
      </c>
    </row>
    <row r="142" s="2" customFormat="1" ht="24.15" customHeight="1">
      <c r="A142" s="37"/>
      <c r="B142" s="171"/>
      <c r="C142" s="172" t="s">
        <v>171</v>
      </c>
      <c r="D142" s="172" t="s">
        <v>137</v>
      </c>
      <c r="E142" s="173" t="s">
        <v>166</v>
      </c>
      <c r="F142" s="174" t="s">
        <v>167</v>
      </c>
      <c r="G142" s="175" t="s">
        <v>163</v>
      </c>
      <c r="H142" s="176">
        <v>33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38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83</v>
      </c>
      <c r="AY142" s="18" t="s">
        <v>135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141</v>
      </c>
      <c r="BM142" s="184" t="s">
        <v>763</v>
      </c>
    </row>
    <row r="143" s="13" customFormat="1">
      <c r="A143" s="13"/>
      <c r="B143" s="186"/>
      <c r="C143" s="13"/>
      <c r="D143" s="187" t="s">
        <v>150</v>
      </c>
      <c r="E143" s="188" t="s">
        <v>1</v>
      </c>
      <c r="F143" s="189" t="s">
        <v>169</v>
      </c>
      <c r="G143" s="13"/>
      <c r="H143" s="188" t="s">
        <v>1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150</v>
      </c>
      <c r="AU143" s="188" t="s">
        <v>83</v>
      </c>
      <c r="AV143" s="13" t="s">
        <v>81</v>
      </c>
      <c r="AW143" s="13" t="s">
        <v>30</v>
      </c>
      <c r="AX143" s="13" t="s">
        <v>73</v>
      </c>
      <c r="AY143" s="188" t="s">
        <v>135</v>
      </c>
    </row>
    <row r="144" s="14" customFormat="1">
      <c r="A144" s="14"/>
      <c r="B144" s="194"/>
      <c r="C144" s="14"/>
      <c r="D144" s="187" t="s">
        <v>150</v>
      </c>
      <c r="E144" s="195" t="s">
        <v>1</v>
      </c>
      <c r="F144" s="196" t="s">
        <v>307</v>
      </c>
      <c r="G144" s="14"/>
      <c r="H144" s="197">
        <v>33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150</v>
      </c>
      <c r="AU144" s="195" t="s">
        <v>83</v>
      </c>
      <c r="AV144" s="14" t="s">
        <v>83</v>
      </c>
      <c r="AW144" s="14" t="s">
        <v>30</v>
      </c>
      <c r="AX144" s="14" t="s">
        <v>81</v>
      </c>
      <c r="AY144" s="195" t="s">
        <v>135</v>
      </c>
    </row>
    <row r="145" s="2" customFormat="1" ht="14.4" customHeight="1">
      <c r="A145" s="37"/>
      <c r="B145" s="171"/>
      <c r="C145" s="172" t="s">
        <v>176</v>
      </c>
      <c r="D145" s="172" t="s">
        <v>137</v>
      </c>
      <c r="E145" s="173" t="s">
        <v>172</v>
      </c>
      <c r="F145" s="174" t="s">
        <v>173</v>
      </c>
      <c r="G145" s="175" t="s">
        <v>174</v>
      </c>
      <c r="H145" s="176">
        <v>7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38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141</v>
      </c>
      <c r="AT145" s="184" t="s">
        <v>137</v>
      </c>
      <c r="AU145" s="184" t="s">
        <v>83</v>
      </c>
      <c r="AY145" s="18" t="s">
        <v>135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81</v>
      </c>
      <c r="BK145" s="185">
        <f>ROUND(I145*H145,2)</f>
        <v>0</v>
      </c>
      <c r="BL145" s="18" t="s">
        <v>141</v>
      </c>
      <c r="BM145" s="184" t="s">
        <v>764</v>
      </c>
    </row>
    <row r="146" s="2" customFormat="1" ht="24.15" customHeight="1">
      <c r="A146" s="37"/>
      <c r="B146" s="171"/>
      <c r="C146" s="172" t="s">
        <v>170</v>
      </c>
      <c r="D146" s="172" t="s">
        <v>137</v>
      </c>
      <c r="E146" s="173" t="s">
        <v>765</v>
      </c>
      <c r="F146" s="174" t="s">
        <v>766</v>
      </c>
      <c r="G146" s="175" t="s">
        <v>140</v>
      </c>
      <c r="H146" s="176">
        <v>16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38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83</v>
      </c>
      <c r="AY146" s="18" t="s">
        <v>135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81</v>
      </c>
      <c r="BK146" s="185">
        <f>ROUND(I146*H146,2)</f>
        <v>0</v>
      </c>
      <c r="BL146" s="18" t="s">
        <v>141</v>
      </c>
      <c r="BM146" s="184" t="s">
        <v>767</v>
      </c>
    </row>
    <row r="147" s="2" customFormat="1" ht="24.15" customHeight="1">
      <c r="A147" s="37"/>
      <c r="B147" s="171"/>
      <c r="C147" s="172" t="s">
        <v>191</v>
      </c>
      <c r="D147" s="172" t="s">
        <v>137</v>
      </c>
      <c r="E147" s="173" t="s">
        <v>768</v>
      </c>
      <c r="F147" s="174" t="s">
        <v>769</v>
      </c>
      <c r="G147" s="175" t="s">
        <v>140</v>
      </c>
      <c r="H147" s="176">
        <v>80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38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141</v>
      </c>
      <c r="AT147" s="184" t="s">
        <v>137</v>
      </c>
      <c r="AU147" s="184" t="s">
        <v>83</v>
      </c>
      <c r="AY147" s="18" t="s">
        <v>135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81</v>
      </c>
      <c r="BK147" s="185">
        <f>ROUND(I147*H147,2)</f>
        <v>0</v>
      </c>
      <c r="BL147" s="18" t="s">
        <v>141</v>
      </c>
      <c r="BM147" s="184" t="s">
        <v>770</v>
      </c>
    </row>
    <row r="148" s="13" customFormat="1">
      <c r="A148" s="13"/>
      <c r="B148" s="186"/>
      <c r="C148" s="13"/>
      <c r="D148" s="187" t="s">
        <v>150</v>
      </c>
      <c r="E148" s="188" t="s">
        <v>1</v>
      </c>
      <c r="F148" s="189" t="s">
        <v>771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150</v>
      </c>
      <c r="AU148" s="188" t="s">
        <v>83</v>
      </c>
      <c r="AV148" s="13" t="s">
        <v>81</v>
      </c>
      <c r="AW148" s="13" t="s">
        <v>30</v>
      </c>
      <c r="AX148" s="13" t="s">
        <v>73</v>
      </c>
      <c r="AY148" s="188" t="s">
        <v>135</v>
      </c>
    </row>
    <row r="149" s="14" customFormat="1">
      <c r="A149" s="14"/>
      <c r="B149" s="194"/>
      <c r="C149" s="14"/>
      <c r="D149" s="187" t="s">
        <v>150</v>
      </c>
      <c r="E149" s="195" t="s">
        <v>1</v>
      </c>
      <c r="F149" s="196" t="s">
        <v>772</v>
      </c>
      <c r="G149" s="14"/>
      <c r="H149" s="197">
        <v>80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150</v>
      </c>
      <c r="AU149" s="195" t="s">
        <v>83</v>
      </c>
      <c r="AV149" s="14" t="s">
        <v>83</v>
      </c>
      <c r="AW149" s="14" t="s">
        <v>30</v>
      </c>
      <c r="AX149" s="14" t="s">
        <v>81</v>
      </c>
      <c r="AY149" s="195" t="s">
        <v>135</v>
      </c>
    </row>
    <row r="150" s="2" customFormat="1" ht="24.15" customHeight="1">
      <c r="A150" s="37"/>
      <c r="B150" s="171"/>
      <c r="C150" s="172" t="s">
        <v>195</v>
      </c>
      <c r="D150" s="172" t="s">
        <v>137</v>
      </c>
      <c r="E150" s="173" t="s">
        <v>177</v>
      </c>
      <c r="F150" s="174" t="s">
        <v>178</v>
      </c>
      <c r="G150" s="175" t="s">
        <v>163</v>
      </c>
      <c r="H150" s="176">
        <v>133.19999999999999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38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83</v>
      </c>
      <c r="AY150" s="18" t="s">
        <v>135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81</v>
      </c>
      <c r="BK150" s="185">
        <f>ROUND(I150*H150,2)</f>
        <v>0</v>
      </c>
      <c r="BL150" s="18" t="s">
        <v>141</v>
      </c>
      <c r="BM150" s="184" t="s">
        <v>773</v>
      </c>
    </row>
    <row r="151" s="13" customFormat="1">
      <c r="A151" s="13"/>
      <c r="B151" s="186"/>
      <c r="C151" s="13"/>
      <c r="D151" s="187" t="s">
        <v>150</v>
      </c>
      <c r="E151" s="188" t="s">
        <v>1</v>
      </c>
      <c r="F151" s="189" t="s">
        <v>180</v>
      </c>
      <c r="G151" s="13"/>
      <c r="H151" s="188" t="s">
        <v>1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150</v>
      </c>
      <c r="AU151" s="188" t="s">
        <v>83</v>
      </c>
      <c r="AV151" s="13" t="s">
        <v>81</v>
      </c>
      <c r="AW151" s="13" t="s">
        <v>30</v>
      </c>
      <c r="AX151" s="13" t="s">
        <v>73</v>
      </c>
      <c r="AY151" s="188" t="s">
        <v>135</v>
      </c>
    </row>
    <row r="152" s="14" customFormat="1">
      <c r="A152" s="14"/>
      <c r="B152" s="194"/>
      <c r="C152" s="14"/>
      <c r="D152" s="187" t="s">
        <v>150</v>
      </c>
      <c r="E152" s="195" t="s">
        <v>1</v>
      </c>
      <c r="F152" s="196" t="s">
        <v>774</v>
      </c>
      <c r="G152" s="14"/>
      <c r="H152" s="197">
        <v>66.599999999999994</v>
      </c>
      <c r="I152" s="198"/>
      <c r="J152" s="14"/>
      <c r="K152" s="14"/>
      <c r="L152" s="194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5" t="s">
        <v>150</v>
      </c>
      <c r="AU152" s="195" t="s">
        <v>83</v>
      </c>
      <c r="AV152" s="14" t="s">
        <v>83</v>
      </c>
      <c r="AW152" s="14" t="s">
        <v>30</v>
      </c>
      <c r="AX152" s="14" t="s">
        <v>73</v>
      </c>
      <c r="AY152" s="195" t="s">
        <v>135</v>
      </c>
    </row>
    <row r="153" s="13" customFormat="1">
      <c r="A153" s="13"/>
      <c r="B153" s="186"/>
      <c r="C153" s="13"/>
      <c r="D153" s="187" t="s">
        <v>150</v>
      </c>
      <c r="E153" s="188" t="s">
        <v>1</v>
      </c>
      <c r="F153" s="189" t="s">
        <v>182</v>
      </c>
      <c r="G153" s="13"/>
      <c r="H153" s="188" t="s">
        <v>1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150</v>
      </c>
      <c r="AU153" s="188" t="s">
        <v>83</v>
      </c>
      <c r="AV153" s="13" t="s">
        <v>81</v>
      </c>
      <c r="AW153" s="13" t="s">
        <v>30</v>
      </c>
      <c r="AX153" s="13" t="s">
        <v>73</v>
      </c>
      <c r="AY153" s="188" t="s">
        <v>135</v>
      </c>
    </row>
    <row r="154" s="14" customFormat="1">
      <c r="A154" s="14"/>
      <c r="B154" s="194"/>
      <c r="C154" s="14"/>
      <c r="D154" s="187" t="s">
        <v>150</v>
      </c>
      <c r="E154" s="195" t="s">
        <v>1</v>
      </c>
      <c r="F154" s="196" t="s">
        <v>775</v>
      </c>
      <c r="G154" s="14"/>
      <c r="H154" s="197">
        <v>22.600000000000001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150</v>
      </c>
      <c r="AU154" s="195" t="s">
        <v>83</v>
      </c>
      <c r="AV154" s="14" t="s">
        <v>83</v>
      </c>
      <c r="AW154" s="14" t="s">
        <v>30</v>
      </c>
      <c r="AX154" s="14" t="s">
        <v>73</v>
      </c>
      <c r="AY154" s="195" t="s">
        <v>135</v>
      </c>
    </row>
    <row r="155" s="13" customFormat="1">
      <c r="A155" s="13"/>
      <c r="B155" s="186"/>
      <c r="C155" s="13"/>
      <c r="D155" s="187" t="s">
        <v>150</v>
      </c>
      <c r="E155" s="188" t="s">
        <v>1</v>
      </c>
      <c r="F155" s="189" t="s">
        <v>183</v>
      </c>
      <c r="G155" s="13"/>
      <c r="H155" s="188" t="s">
        <v>1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150</v>
      </c>
      <c r="AU155" s="188" t="s">
        <v>83</v>
      </c>
      <c r="AV155" s="13" t="s">
        <v>81</v>
      </c>
      <c r="AW155" s="13" t="s">
        <v>30</v>
      </c>
      <c r="AX155" s="13" t="s">
        <v>73</v>
      </c>
      <c r="AY155" s="188" t="s">
        <v>135</v>
      </c>
    </row>
    <row r="156" s="14" customFormat="1">
      <c r="A156" s="14"/>
      <c r="B156" s="194"/>
      <c r="C156" s="14"/>
      <c r="D156" s="187" t="s">
        <v>150</v>
      </c>
      <c r="E156" s="195" t="s">
        <v>1</v>
      </c>
      <c r="F156" s="196" t="s">
        <v>363</v>
      </c>
      <c r="G156" s="14"/>
      <c r="H156" s="197">
        <v>44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150</v>
      </c>
      <c r="AU156" s="195" t="s">
        <v>83</v>
      </c>
      <c r="AV156" s="14" t="s">
        <v>83</v>
      </c>
      <c r="AW156" s="14" t="s">
        <v>30</v>
      </c>
      <c r="AX156" s="14" t="s">
        <v>73</v>
      </c>
      <c r="AY156" s="195" t="s">
        <v>135</v>
      </c>
    </row>
    <row r="157" s="15" customFormat="1">
      <c r="A157" s="15"/>
      <c r="B157" s="202"/>
      <c r="C157" s="15"/>
      <c r="D157" s="187" t="s">
        <v>150</v>
      </c>
      <c r="E157" s="203" t="s">
        <v>1</v>
      </c>
      <c r="F157" s="204" t="s">
        <v>155</v>
      </c>
      <c r="G157" s="15"/>
      <c r="H157" s="205">
        <v>133.19999999999999</v>
      </c>
      <c r="I157" s="206"/>
      <c r="J157" s="15"/>
      <c r="K157" s="15"/>
      <c r="L157" s="202"/>
      <c r="M157" s="207"/>
      <c r="N157" s="208"/>
      <c r="O157" s="208"/>
      <c r="P157" s="208"/>
      <c r="Q157" s="208"/>
      <c r="R157" s="208"/>
      <c r="S157" s="208"/>
      <c r="T157" s="20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3" t="s">
        <v>150</v>
      </c>
      <c r="AU157" s="203" t="s">
        <v>83</v>
      </c>
      <c r="AV157" s="15" t="s">
        <v>141</v>
      </c>
      <c r="AW157" s="15" t="s">
        <v>30</v>
      </c>
      <c r="AX157" s="15" t="s">
        <v>81</v>
      </c>
      <c r="AY157" s="203" t="s">
        <v>135</v>
      </c>
    </row>
    <row r="158" s="2" customFormat="1" ht="24.15" customHeight="1">
      <c r="A158" s="37"/>
      <c r="B158" s="171"/>
      <c r="C158" s="172" t="s">
        <v>201</v>
      </c>
      <c r="D158" s="172" t="s">
        <v>137</v>
      </c>
      <c r="E158" s="173" t="s">
        <v>185</v>
      </c>
      <c r="F158" s="174" t="s">
        <v>186</v>
      </c>
      <c r="G158" s="175" t="s">
        <v>163</v>
      </c>
      <c r="H158" s="176">
        <v>10.4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141</v>
      </c>
      <c r="AT158" s="184" t="s">
        <v>137</v>
      </c>
      <c r="AU158" s="184" t="s">
        <v>83</v>
      </c>
      <c r="AY158" s="18" t="s">
        <v>135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81</v>
      </c>
      <c r="BK158" s="185">
        <f>ROUND(I158*H158,2)</f>
        <v>0</v>
      </c>
      <c r="BL158" s="18" t="s">
        <v>141</v>
      </c>
      <c r="BM158" s="184" t="s">
        <v>776</v>
      </c>
    </row>
    <row r="159" s="13" customFormat="1">
      <c r="A159" s="13"/>
      <c r="B159" s="186"/>
      <c r="C159" s="13"/>
      <c r="D159" s="187" t="s">
        <v>150</v>
      </c>
      <c r="E159" s="188" t="s">
        <v>1</v>
      </c>
      <c r="F159" s="189" t="s">
        <v>188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150</v>
      </c>
      <c r="AU159" s="188" t="s">
        <v>83</v>
      </c>
      <c r="AV159" s="13" t="s">
        <v>81</v>
      </c>
      <c r="AW159" s="13" t="s">
        <v>30</v>
      </c>
      <c r="AX159" s="13" t="s">
        <v>73</v>
      </c>
      <c r="AY159" s="188" t="s">
        <v>135</v>
      </c>
    </row>
    <row r="160" s="14" customFormat="1">
      <c r="A160" s="14"/>
      <c r="B160" s="194"/>
      <c r="C160" s="14"/>
      <c r="D160" s="187" t="s">
        <v>150</v>
      </c>
      <c r="E160" s="195" t="s">
        <v>1</v>
      </c>
      <c r="F160" s="196" t="s">
        <v>777</v>
      </c>
      <c r="G160" s="14"/>
      <c r="H160" s="197">
        <v>77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150</v>
      </c>
      <c r="AU160" s="195" t="s">
        <v>83</v>
      </c>
      <c r="AV160" s="14" t="s">
        <v>83</v>
      </c>
      <c r="AW160" s="14" t="s">
        <v>30</v>
      </c>
      <c r="AX160" s="14" t="s">
        <v>73</v>
      </c>
      <c r="AY160" s="195" t="s">
        <v>135</v>
      </c>
    </row>
    <row r="161" s="13" customFormat="1">
      <c r="A161" s="13"/>
      <c r="B161" s="186"/>
      <c r="C161" s="13"/>
      <c r="D161" s="187" t="s">
        <v>150</v>
      </c>
      <c r="E161" s="188" t="s">
        <v>1</v>
      </c>
      <c r="F161" s="189" t="s">
        <v>778</v>
      </c>
      <c r="G161" s="13"/>
      <c r="H161" s="188" t="s">
        <v>1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150</v>
      </c>
      <c r="AU161" s="188" t="s">
        <v>83</v>
      </c>
      <c r="AV161" s="13" t="s">
        <v>81</v>
      </c>
      <c r="AW161" s="13" t="s">
        <v>30</v>
      </c>
      <c r="AX161" s="13" t="s">
        <v>73</v>
      </c>
      <c r="AY161" s="188" t="s">
        <v>135</v>
      </c>
    </row>
    <row r="162" s="14" customFormat="1">
      <c r="A162" s="14"/>
      <c r="B162" s="194"/>
      <c r="C162" s="14"/>
      <c r="D162" s="187" t="s">
        <v>150</v>
      </c>
      <c r="E162" s="195" t="s">
        <v>1</v>
      </c>
      <c r="F162" s="196" t="s">
        <v>779</v>
      </c>
      <c r="G162" s="14"/>
      <c r="H162" s="197">
        <v>-66.599999999999994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150</v>
      </c>
      <c r="AU162" s="195" t="s">
        <v>83</v>
      </c>
      <c r="AV162" s="14" t="s">
        <v>83</v>
      </c>
      <c r="AW162" s="14" t="s">
        <v>30</v>
      </c>
      <c r="AX162" s="14" t="s">
        <v>73</v>
      </c>
      <c r="AY162" s="195" t="s">
        <v>135</v>
      </c>
    </row>
    <row r="163" s="15" customFormat="1">
      <c r="A163" s="15"/>
      <c r="B163" s="202"/>
      <c r="C163" s="15"/>
      <c r="D163" s="187" t="s">
        <v>150</v>
      </c>
      <c r="E163" s="203" t="s">
        <v>1</v>
      </c>
      <c r="F163" s="204" t="s">
        <v>155</v>
      </c>
      <c r="G163" s="15"/>
      <c r="H163" s="205">
        <v>10.400000000000006</v>
      </c>
      <c r="I163" s="206"/>
      <c r="J163" s="15"/>
      <c r="K163" s="15"/>
      <c r="L163" s="202"/>
      <c r="M163" s="207"/>
      <c r="N163" s="208"/>
      <c r="O163" s="208"/>
      <c r="P163" s="208"/>
      <c r="Q163" s="208"/>
      <c r="R163" s="208"/>
      <c r="S163" s="208"/>
      <c r="T163" s="20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3" t="s">
        <v>150</v>
      </c>
      <c r="AU163" s="203" t="s">
        <v>83</v>
      </c>
      <c r="AV163" s="15" t="s">
        <v>141</v>
      </c>
      <c r="AW163" s="15" t="s">
        <v>30</v>
      </c>
      <c r="AX163" s="15" t="s">
        <v>81</v>
      </c>
      <c r="AY163" s="203" t="s">
        <v>135</v>
      </c>
    </row>
    <row r="164" s="2" customFormat="1" ht="24.15" customHeight="1">
      <c r="A164" s="37"/>
      <c r="B164" s="171"/>
      <c r="C164" s="172" t="s">
        <v>208</v>
      </c>
      <c r="D164" s="172" t="s">
        <v>137</v>
      </c>
      <c r="E164" s="173" t="s">
        <v>192</v>
      </c>
      <c r="F164" s="174" t="s">
        <v>193</v>
      </c>
      <c r="G164" s="175" t="s">
        <v>163</v>
      </c>
      <c r="H164" s="176">
        <v>66.599999999999994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83</v>
      </c>
      <c r="AY164" s="18" t="s">
        <v>135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81</v>
      </c>
      <c r="BK164" s="185">
        <f>ROUND(I164*H164,2)</f>
        <v>0</v>
      </c>
      <c r="BL164" s="18" t="s">
        <v>141</v>
      </c>
      <c r="BM164" s="184" t="s">
        <v>780</v>
      </c>
    </row>
    <row r="165" s="13" customFormat="1">
      <c r="A165" s="13"/>
      <c r="B165" s="186"/>
      <c r="C165" s="13"/>
      <c r="D165" s="187" t="s">
        <v>150</v>
      </c>
      <c r="E165" s="188" t="s">
        <v>1</v>
      </c>
      <c r="F165" s="189" t="s">
        <v>510</v>
      </c>
      <c r="G165" s="13"/>
      <c r="H165" s="188" t="s">
        <v>1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150</v>
      </c>
      <c r="AU165" s="188" t="s">
        <v>83</v>
      </c>
      <c r="AV165" s="13" t="s">
        <v>81</v>
      </c>
      <c r="AW165" s="13" t="s">
        <v>30</v>
      </c>
      <c r="AX165" s="13" t="s">
        <v>73</v>
      </c>
      <c r="AY165" s="188" t="s">
        <v>135</v>
      </c>
    </row>
    <row r="166" s="14" customFormat="1">
      <c r="A166" s="14"/>
      <c r="B166" s="194"/>
      <c r="C166" s="14"/>
      <c r="D166" s="187" t="s">
        <v>150</v>
      </c>
      <c r="E166" s="195" t="s">
        <v>1</v>
      </c>
      <c r="F166" s="196" t="s">
        <v>363</v>
      </c>
      <c r="G166" s="14"/>
      <c r="H166" s="197">
        <v>44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150</v>
      </c>
      <c r="AU166" s="195" t="s">
        <v>83</v>
      </c>
      <c r="AV166" s="14" t="s">
        <v>83</v>
      </c>
      <c r="AW166" s="14" t="s">
        <v>30</v>
      </c>
      <c r="AX166" s="14" t="s">
        <v>73</v>
      </c>
      <c r="AY166" s="195" t="s">
        <v>135</v>
      </c>
    </row>
    <row r="167" s="13" customFormat="1">
      <c r="A167" s="13"/>
      <c r="B167" s="186"/>
      <c r="C167" s="13"/>
      <c r="D167" s="187" t="s">
        <v>150</v>
      </c>
      <c r="E167" s="188" t="s">
        <v>1</v>
      </c>
      <c r="F167" s="189" t="s">
        <v>182</v>
      </c>
      <c r="G167" s="13"/>
      <c r="H167" s="188" t="s">
        <v>1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150</v>
      </c>
      <c r="AU167" s="188" t="s">
        <v>83</v>
      </c>
      <c r="AV167" s="13" t="s">
        <v>81</v>
      </c>
      <c r="AW167" s="13" t="s">
        <v>30</v>
      </c>
      <c r="AX167" s="13" t="s">
        <v>73</v>
      </c>
      <c r="AY167" s="188" t="s">
        <v>135</v>
      </c>
    </row>
    <row r="168" s="14" customFormat="1">
      <c r="A168" s="14"/>
      <c r="B168" s="194"/>
      <c r="C168" s="14"/>
      <c r="D168" s="187" t="s">
        <v>150</v>
      </c>
      <c r="E168" s="195" t="s">
        <v>1</v>
      </c>
      <c r="F168" s="196" t="s">
        <v>775</v>
      </c>
      <c r="G168" s="14"/>
      <c r="H168" s="197">
        <v>22.600000000000001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150</v>
      </c>
      <c r="AU168" s="195" t="s">
        <v>83</v>
      </c>
      <c r="AV168" s="14" t="s">
        <v>83</v>
      </c>
      <c r="AW168" s="14" t="s">
        <v>30</v>
      </c>
      <c r="AX168" s="14" t="s">
        <v>73</v>
      </c>
      <c r="AY168" s="195" t="s">
        <v>135</v>
      </c>
    </row>
    <row r="169" s="15" customFormat="1">
      <c r="A169" s="15"/>
      <c r="B169" s="202"/>
      <c r="C169" s="15"/>
      <c r="D169" s="187" t="s">
        <v>150</v>
      </c>
      <c r="E169" s="203" t="s">
        <v>1</v>
      </c>
      <c r="F169" s="204" t="s">
        <v>155</v>
      </c>
      <c r="G169" s="15"/>
      <c r="H169" s="205">
        <v>66.599999999999994</v>
      </c>
      <c r="I169" s="206"/>
      <c r="J169" s="15"/>
      <c r="K169" s="15"/>
      <c r="L169" s="202"/>
      <c r="M169" s="207"/>
      <c r="N169" s="208"/>
      <c r="O169" s="208"/>
      <c r="P169" s="208"/>
      <c r="Q169" s="208"/>
      <c r="R169" s="208"/>
      <c r="S169" s="208"/>
      <c r="T169" s="20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3" t="s">
        <v>150</v>
      </c>
      <c r="AU169" s="203" t="s">
        <v>83</v>
      </c>
      <c r="AV169" s="15" t="s">
        <v>141</v>
      </c>
      <c r="AW169" s="15" t="s">
        <v>30</v>
      </c>
      <c r="AX169" s="15" t="s">
        <v>81</v>
      </c>
      <c r="AY169" s="203" t="s">
        <v>135</v>
      </c>
    </row>
    <row r="170" s="2" customFormat="1" ht="24.15" customHeight="1">
      <c r="A170" s="37"/>
      <c r="B170" s="171"/>
      <c r="C170" s="172" t="s">
        <v>213</v>
      </c>
      <c r="D170" s="172" t="s">
        <v>137</v>
      </c>
      <c r="E170" s="173" t="s">
        <v>196</v>
      </c>
      <c r="F170" s="174" t="s">
        <v>197</v>
      </c>
      <c r="G170" s="175" t="s">
        <v>198</v>
      </c>
      <c r="H170" s="176">
        <v>18.719999999999999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83</v>
      </c>
      <c r="AY170" s="18" t="s">
        <v>135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141</v>
      </c>
      <c r="BM170" s="184" t="s">
        <v>781</v>
      </c>
    </row>
    <row r="171" s="14" customFormat="1">
      <c r="A171" s="14"/>
      <c r="B171" s="194"/>
      <c r="C171" s="14"/>
      <c r="D171" s="187" t="s">
        <v>150</v>
      </c>
      <c r="E171" s="195" t="s">
        <v>1</v>
      </c>
      <c r="F171" s="196" t="s">
        <v>782</v>
      </c>
      <c r="G171" s="14"/>
      <c r="H171" s="197">
        <v>18.719999999999999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150</v>
      </c>
      <c r="AU171" s="195" t="s">
        <v>83</v>
      </c>
      <c r="AV171" s="14" t="s">
        <v>83</v>
      </c>
      <c r="AW171" s="14" t="s">
        <v>30</v>
      </c>
      <c r="AX171" s="14" t="s">
        <v>81</v>
      </c>
      <c r="AY171" s="195" t="s">
        <v>135</v>
      </c>
    </row>
    <row r="172" s="2" customFormat="1" ht="14.4" customHeight="1">
      <c r="A172" s="37"/>
      <c r="B172" s="171"/>
      <c r="C172" s="172" t="s">
        <v>8</v>
      </c>
      <c r="D172" s="172" t="s">
        <v>137</v>
      </c>
      <c r="E172" s="173" t="s">
        <v>783</v>
      </c>
      <c r="F172" s="174" t="s">
        <v>784</v>
      </c>
      <c r="G172" s="175" t="s">
        <v>140</v>
      </c>
      <c r="H172" s="176">
        <v>16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38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141</v>
      </c>
      <c r="AT172" s="184" t="s">
        <v>137</v>
      </c>
      <c r="AU172" s="184" t="s">
        <v>83</v>
      </c>
      <c r="AY172" s="18" t="s">
        <v>135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81</v>
      </c>
      <c r="BK172" s="185">
        <f>ROUND(I172*H172,2)</f>
        <v>0</v>
      </c>
      <c r="BL172" s="18" t="s">
        <v>141</v>
      </c>
      <c r="BM172" s="184" t="s">
        <v>785</v>
      </c>
    </row>
    <row r="173" s="2" customFormat="1" ht="24.15" customHeight="1">
      <c r="A173" s="37"/>
      <c r="B173" s="171"/>
      <c r="C173" s="172" t="s">
        <v>224</v>
      </c>
      <c r="D173" s="172" t="s">
        <v>137</v>
      </c>
      <c r="E173" s="173" t="s">
        <v>202</v>
      </c>
      <c r="F173" s="174" t="s">
        <v>203</v>
      </c>
      <c r="G173" s="175" t="s">
        <v>163</v>
      </c>
      <c r="H173" s="176">
        <v>22.600000000000001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141</v>
      </c>
      <c r="AT173" s="184" t="s">
        <v>137</v>
      </c>
      <c r="AU173" s="184" t="s">
        <v>83</v>
      </c>
      <c r="AY173" s="18" t="s">
        <v>135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141</v>
      </c>
      <c r="BM173" s="184" t="s">
        <v>786</v>
      </c>
    </row>
    <row r="174" s="13" customFormat="1">
      <c r="A174" s="13"/>
      <c r="B174" s="186"/>
      <c r="C174" s="13"/>
      <c r="D174" s="187" t="s">
        <v>150</v>
      </c>
      <c r="E174" s="188" t="s">
        <v>1</v>
      </c>
      <c r="F174" s="189" t="s">
        <v>169</v>
      </c>
      <c r="G174" s="13"/>
      <c r="H174" s="188" t="s">
        <v>1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150</v>
      </c>
      <c r="AU174" s="188" t="s">
        <v>83</v>
      </c>
      <c r="AV174" s="13" t="s">
        <v>81</v>
      </c>
      <c r="AW174" s="13" t="s">
        <v>30</v>
      </c>
      <c r="AX174" s="13" t="s">
        <v>73</v>
      </c>
      <c r="AY174" s="188" t="s">
        <v>135</v>
      </c>
    </row>
    <row r="175" s="13" customFormat="1">
      <c r="A175" s="13"/>
      <c r="B175" s="186"/>
      <c r="C175" s="13"/>
      <c r="D175" s="187" t="s">
        <v>150</v>
      </c>
      <c r="E175" s="188" t="s">
        <v>1</v>
      </c>
      <c r="F175" s="189" t="s">
        <v>205</v>
      </c>
      <c r="G175" s="13"/>
      <c r="H175" s="188" t="s">
        <v>1</v>
      </c>
      <c r="I175" s="190"/>
      <c r="J175" s="13"/>
      <c r="K175" s="13"/>
      <c r="L175" s="186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150</v>
      </c>
      <c r="AU175" s="188" t="s">
        <v>83</v>
      </c>
      <c r="AV175" s="13" t="s">
        <v>81</v>
      </c>
      <c r="AW175" s="13" t="s">
        <v>30</v>
      </c>
      <c r="AX175" s="13" t="s">
        <v>73</v>
      </c>
      <c r="AY175" s="188" t="s">
        <v>135</v>
      </c>
    </row>
    <row r="176" s="14" customFormat="1">
      <c r="A176" s="14"/>
      <c r="B176" s="194"/>
      <c r="C176" s="14"/>
      <c r="D176" s="187" t="s">
        <v>150</v>
      </c>
      <c r="E176" s="195" t="s">
        <v>1</v>
      </c>
      <c r="F176" s="196" t="s">
        <v>307</v>
      </c>
      <c r="G176" s="14"/>
      <c r="H176" s="197">
        <v>33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150</v>
      </c>
      <c r="AU176" s="195" t="s">
        <v>83</v>
      </c>
      <c r="AV176" s="14" t="s">
        <v>83</v>
      </c>
      <c r="AW176" s="14" t="s">
        <v>30</v>
      </c>
      <c r="AX176" s="14" t="s">
        <v>73</v>
      </c>
      <c r="AY176" s="195" t="s">
        <v>135</v>
      </c>
    </row>
    <row r="177" s="13" customFormat="1">
      <c r="A177" s="13"/>
      <c r="B177" s="186"/>
      <c r="C177" s="13"/>
      <c r="D177" s="187" t="s">
        <v>150</v>
      </c>
      <c r="E177" s="188" t="s">
        <v>1</v>
      </c>
      <c r="F177" s="189" t="s">
        <v>206</v>
      </c>
      <c r="G177" s="13"/>
      <c r="H177" s="188" t="s">
        <v>1</v>
      </c>
      <c r="I177" s="190"/>
      <c r="J177" s="13"/>
      <c r="K177" s="13"/>
      <c r="L177" s="186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150</v>
      </c>
      <c r="AU177" s="188" t="s">
        <v>83</v>
      </c>
      <c r="AV177" s="13" t="s">
        <v>81</v>
      </c>
      <c r="AW177" s="13" t="s">
        <v>30</v>
      </c>
      <c r="AX177" s="13" t="s">
        <v>73</v>
      </c>
      <c r="AY177" s="188" t="s">
        <v>135</v>
      </c>
    </row>
    <row r="178" s="14" customFormat="1">
      <c r="A178" s="14"/>
      <c r="B178" s="194"/>
      <c r="C178" s="14"/>
      <c r="D178" s="187" t="s">
        <v>150</v>
      </c>
      <c r="E178" s="195" t="s">
        <v>1</v>
      </c>
      <c r="F178" s="196" t="s">
        <v>787</v>
      </c>
      <c r="G178" s="14"/>
      <c r="H178" s="197">
        <v>-10.4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150</v>
      </c>
      <c r="AU178" s="195" t="s">
        <v>83</v>
      </c>
      <c r="AV178" s="14" t="s">
        <v>83</v>
      </c>
      <c r="AW178" s="14" t="s">
        <v>30</v>
      </c>
      <c r="AX178" s="14" t="s">
        <v>73</v>
      </c>
      <c r="AY178" s="195" t="s">
        <v>135</v>
      </c>
    </row>
    <row r="179" s="15" customFormat="1">
      <c r="A179" s="15"/>
      <c r="B179" s="202"/>
      <c r="C179" s="15"/>
      <c r="D179" s="187" t="s">
        <v>150</v>
      </c>
      <c r="E179" s="203" t="s">
        <v>1</v>
      </c>
      <c r="F179" s="204" t="s">
        <v>155</v>
      </c>
      <c r="G179" s="15"/>
      <c r="H179" s="205">
        <v>22.600000000000001</v>
      </c>
      <c r="I179" s="206"/>
      <c r="J179" s="15"/>
      <c r="K179" s="15"/>
      <c r="L179" s="202"/>
      <c r="M179" s="207"/>
      <c r="N179" s="208"/>
      <c r="O179" s="208"/>
      <c r="P179" s="208"/>
      <c r="Q179" s="208"/>
      <c r="R179" s="208"/>
      <c r="S179" s="208"/>
      <c r="T179" s="20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3" t="s">
        <v>150</v>
      </c>
      <c r="AU179" s="203" t="s">
        <v>83</v>
      </c>
      <c r="AV179" s="15" t="s">
        <v>141</v>
      </c>
      <c r="AW179" s="15" t="s">
        <v>30</v>
      </c>
      <c r="AX179" s="15" t="s">
        <v>81</v>
      </c>
      <c r="AY179" s="203" t="s">
        <v>135</v>
      </c>
    </row>
    <row r="180" s="2" customFormat="1" ht="24.15" customHeight="1">
      <c r="A180" s="37"/>
      <c r="B180" s="171"/>
      <c r="C180" s="172" t="s">
        <v>228</v>
      </c>
      <c r="D180" s="172" t="s">
        <v>137</v>
      </c>
      <c r="E180" s="173" t="s">
        <v>209</v>
      </c>
      <c r="F180" s="174" t="s">
        <v>210</v>
      </c>
      <c r="G180" s="175" t="s">
        <v>140</v>
      </c>
      <c r="H180" s="176">
        <v>706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141</v>
      </c>
      <c r="AT180" s="184" t="s">
        <v>137</v>
      </c>
      <c r="AU180" s="184" t="s">
        <v>83</v>
      </c>
      <c r="AY180" s="18" t="s">
        <v>135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81</v>
      </c>
      <c r="BK180" s="185">
        <f>ROUND(I180*H180,2)</f>
        <v>0</v>
      </c>
      <c r="BL180" s="18" t="s">
        <v>141</v>
      </c>
      <c r="BM180" s="184" t="s">
        <v>788</v>
      </c>
    </row>
    <row r="181" s="12" customFormat="1" ht="22.8" customHeight="1">
      <c r="A181" s="12"/>
      <c r="B181" s="158"/>
      <c r="C181" s="12"/>
      <c r="D181" s="159" t="s">
        <v>72</v>
      </c>
      <c r="E181" s="169" t="s">
        <v>521</v>
      </c>
      <c r="F181" s="169" t="s">
        <v>522</v>
      </c>
      <c r="G181" s="12"/>
      <c r="H181" s="12"/>
      <c r="I181" s="161"/>
      <c r="J181" s="170">
        <f>BK181</f>
        <v>0</v>
      </c>
      <c r="K181" s="12"/>
      <c r="L181" s="158"/>
      <c r="M181" s="163"/>
      <c r="N181" s="164"/>
      <c r="O181" s="164"/>
      <c r="P181" s="165">
        <f>SUM(P182:P186)</f>
        <v>0</v>
      </c>
      <c r="Q181" s="164"/>
      <c r="R181" s="165">
        <f>SUM(R182:R186)</f>
        <v>27</v>
      </c>
      <c r="S181" s="164"/>
      <c r="T181" s="166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9" t="s">
        <v>81</v>
      </c>
      <c r="AT181" s="167" t="s">
        <v>72</v>
      </c>
      <c r="AU181" s="167" t="s">
        <v>81</v>
      </c>
      <c r="AY181" s="159" t="s">
        <v>135</v>
      </c>
      <c r="BK181" s="168">
        <f>SUM(BK182:BK186)</f>
        <v>0</v>
      </c>
    </row>
    <row r="182" s="2" customFormat="1" ht="24.15" customHeight="1">
      <c r="A182" s="37"/>
      <c r="B182" s="171"/>
      <c r="C182" s="172" t="s">
        <v>232</v>
      </c>
      <c r="D182" s="172" t="s">
        <v>137</v>
      </c>
      <c r="E182" s="173" t="s">
        <v>523</v>
      </c>
      <c r="F182" s="174" t="s">
        <v>524</v>
      </c>
      <c r="G182" s="175" t="s">
        <v>140</v>
      </c>
      <c r="H182" s="176">
        <v>147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38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141</v>
      </c>
      <c r="AT182" s="184" t="s">
        <v>137</v>
      </c>
      <c r="AU182" s="184" t="s">
        <v>83</v>
      </c>
      <c r="AY182" s="18" t="s">
        <v>135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81</v>
      </c>
      <c r="BK182" s="185">
        <f>ROUND(I182*H182,2)</f>
        <v>0</v>
      </c>
      <c r="BL182" s="18" t="s">
        <v>141</v>
      </c>
      <c r="BM182" s="184" t="s">
        <v>789</v>
      </c>
    </row>
    <row r="183" s="2" customFormat="1" ht="24.15" customHeight="1">
      <c r="A183" s="37"/>
      <c r="B183" s="171"/>
      <c r="C183" s="172" t="s">
        <v>184</v>
      </c>
      <c r="D183" s="172" t="s">
        <v>137</v>
      </c>
      <c r="E183" s="173" t="s">
        <v>790</v>
      </c>
      <c r="F183" s="174" t="s">
        <v>791</v>
      </c>
      <c r="G183" s="175" t="s">
        <v>140</v>
      </c>
      <c r="H183" s="176">
        <v>147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141</v>
      </c>
      <c r="AT183" s="184" t="s">
        <v>137</v>
      </c>
      <c r="AU183" s="184" t="s">
        <v>83</v>
      </c>
      <c r="AY183" s="18" t="s">
        <v>135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141</v>
      </c>
      <c r="BM183" s="184" t="s">
        <v>792</v>
      </c>
    </row>
    <row r="184" s="2" customFormat="1" ht="14.4" customHeight="1">
      <c r="A184" s="37"/>
      <c r="B184" s="171"/>
      <c r="C184" s="210" t="s">
        <v>242</v>
      </c>
      <c r="D184" s="210" t="s">
        <v>237</v>
      </c>
      <c r="E184" s="211" t="s">
        <v>529</v>
      </c>
      <c r="F184" s="212" t="s">
        <v>530</v>
      </c>
      <c r="G184" s="213" t="s">
        <v>198</v>
      </c>
      <c r="H184" s="214">
        <v>27</v>
      </c>
      <c r="I184" s="215"/>
      <c r="J184" s="216">
        <f>ROUND(I184*H184,2)</f>
        <v>0</v>
      </c>
      <c r="K184" s="217"/>
      <c r="L184" s="218"/>
      <c r="M184" s="219" t="s">
        <v>1</v>
      </c>
      <c r="N184" s="220" t="s">
        <v>38</v>
      </c>
      <c r="O184" s="76"/>
      <c r="P184" s="182">
        <f>O184*H184</f>
        <v>0</v>
      </c>
      <c r="Q184" s="182">
        <v>1</v>
      </c>
      <c r="R184" s="182">
        <f>Q184*H184</f>
        <v>27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176</v>
      </c>
      <c r="AT184" s="184" t="s">
        <v>237</v>
      </c>
      <c r="AU184" s="184" t="s">
        <v>83</v>
      </c>
      <c r="AY184" s="18" t="s">
        <v>135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81</v>
      </c>
      <c r="BK184" s="185">
        <f>ROUND(I184*H184,2)</f>
        <v>0</v>
      </c>
      <c r="BL184" s="18" t="s">
        <v>141</v>
      </c>
      <c r="BM184" s="184" t="s">
        <v>793</v>
      </c>
    </row>
    <row r="185" s="14" customFormat="1">
      <c r="A185" s="14"/>
      <c r="B185" s="194"/>
      <c r="C185" s="14"/>
      <c r="D185" s="187" t="s">
        <v>150</v>
      </c>
      <c r="E185" s="195" t="s">
        <v>1</v>
      </c>
      <c r="F185" s="196" t="s">
        <v>794</v>
      </c>
      <c r="G185" s="14"/>
      <c r="H185" s="197">
        <v>27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150</v>
      </c>
      <c r="AU185" s="195" t="s">
        <v>83</v>
      </c>
      <c r="AV185" s="14" t="s">
        <v>83</v>
      </c>
      <c r="AW185" s="14" t="s">
        <v>30</v>
      </c>
      <c r="AX185" s="14" t="s">
        <v>81</v>
      </c>
      <c r="AY185" s="195" t="s">
        <v>135</v>
      </c>
    </row>
    <row r="186" s="2" customFormat="1" ht="24.15" customHeight="1">
      <c r="A186" s="37"/>
      <c r="B186" s="171"/>
      <c r="C186" s="172" t="s">
        <v>7</v>
      </c>
      <c r="D186" s="172" t="s">
        <v>137</v>
      </c>
      <c r="E186" s="173" t="s">
        <v>533</v>
      </c>
      <c r="F186" s="174" t="s">
        <v>534</v>
      </c>
      <c r="G186" s="175" t="s">
        <v>140</v>
      </c>
      <c r="H186" s="176">
        <v>147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38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141</v>
      </c>
      <c r="AT186" s="184" t="s">
        <v>137</v>
      </c>
      <c r="AU186" s="184" t="s">
        <v>83</v>
      </c>
      <c r="AY186" s="18" t="s">
        <v>135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81</v>
      </c>
      <c r="BK186" s="185">
        <f>ROUND(I186*H186,2)</f>
        <v>0</v>
      </c>
      <c r="BL186" s="18" t="s">
        <v>141</v>
      </c>
      <c r="BM186" s="184" t="s">
        <v>795</v>
      </c>
    </row>
    <row r="187" s="12" customFormat="1" ht="22.8" customHeight="1">
      <c r="A187" s="12"/>
      <c r="B187" s="158"/>
      <c r="C187" s="12"/>
      <c r="D187" s="159" t="s">
        <v>72</v>
      </c>
      <c r="E187" s="169" t="s">
        <v>160</v>
      </c>
      <c r="F187" s="169" t="s">
        <v>212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P188</f>
        <v>0</v>
      </c>
      <c r="Q187" s="164"/>
      <c r="R187" s="165">
        <f>R188</f>
        <v>0</v>
      </c>
      <c r="S187" s="164"/>
      <c r="T187" s="166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81</v>
      </c>
      <c r="AT187" s="167" t="s">
        <v>72</v>
      </c>
      <c r="AU187" s="167" t="s">
        <v>81</v>
      </c>
      <c r="AY187" s="159" t="s">
        <v>135</v>
      </c>
      <c r="BK187" s="168">
        <f>BK188</f>
        <v>0</v>
      </c>
    </row>
    <row r="188" s="2" customFormat="1" ht="14.4" customHeight="1">
      <c r="A188" s="37"/>
      <c r="B188" s="171"/>
      <c r="C188" s="172" t="s">
        <v>253</v>
      </c>
      <c r="D188" s="172" t="s">
        <v>137</v>
      </c>
      <c r="E188" s="173" t="s">
        <v>214</v>
      </c>
      <c r="F188" s="174" t="s">
        <v>215</v>
      </c>
      <c r="G188" s="175" t="s">
        <v>163</v>
      </c>
      <c r="H188" s="176">
        <v>44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38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141</v>
      </c>
      <c r="AT188" s="184" t="s">
        <v>137</v>
      </c>
      <c r="AU188" s="184" t="s">
        <v>83</v>
      </c>
      <c r="AY188" s="18" t="s">
        <v>135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141</v>
      </c>
      <c r="BM188" s="184" t="s">
        <v>796</v>
      </c>
    </row>
    <row r="189" s="12" customFormat="1" ht="22.8" customHeight="1">
      <c r="A189" s="12"/>
      <c r="B189" s="158"/>
      <c r="C189" s="12"/>
      <c r="D189" s="159" t="s">
        <v>72</v>
      </c>
      <c r="E189" s="169" t="s">
        <v>222</v>
      </c>
      <c r="F189" s="169" t="s">
        <v>223</v>
      </c>
      <c r="G189" s="12"/>
      <c r="H189" s="12"/>
      <c r="I189" s="161"/>
      <c r="J189" s="170">
        <f>BK189</f>
        <v>0</v>
      </c>
      <c r="K189" s="12"/>
      <c r="L189" s="158"/>
      <c r="M189" s="163"/>
      <c r="N189" s="164"/>
      <c r="O189" s="164"/>
      <c r="P189" s="165">
        <f>SUM(P190:P199)</f>
        <v>0</v>
      </c>
      <c r="Q189" s="164"/>
      <c r="R189" s="165">
        <f>SUM(R190:R199)</f>
        <v>44.867339999999999</v>
      </c>
      <c r="S189" s="164"/>
      <c r="T189" s="166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81</v>
      </c>
      <c r="AT189" s="167" t="s">
        <v>72</v>
      </c>
      <c r="AU189" s="167" t="s">
        <v>81</v>
      </c>
      <c r="AY189" s="159" t="s">
        <v>135</v>
      </c>
      <c r="BK189" s="168">
        <f>SUM(BK190:BK199)</f>
        <v>0</v>
      </c>
    </row>
    <row r="190" s="2" customFormat="1" ht="14.4" customHeight="1">
      <c r="A190" s="37"/>
      <c r="B190" s="171"/>
      <c r="C190" s="172" t="s">
        <v>255</v>
      </c>
      <c r="D190" s="172" t="s">
        <v>137</v>
      </c>
      <c r="E190" s="173" t="s">
        <v>225</v>
      </c>
      <c r="F190" s="174" t="s">
        <v>226</v>
      </c>
      <c r="G190" s="175" t="s">
        <v>140</v>
      </c>
      <c r="H190" s="176">
        <v>252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38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141</v>
      </c>
      <c r="AT190" s="184" t="s">
        <v>137</v>
      </c>
      <c r="AU190" s="184" t="s">
        <v>83</v>
      </c>
      <c r="AY190" s="18" t="s">
        <v>135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141</v>
      </c>
      <c r="BM190" s="184" t="s">
        <v>797</v>
      </c>
    </row>
    <row r="191" s="2" customFormat="1" ht="24.15" customHeight="1">
      <c r="A191" s="37"/>
      <c r="B191" s="171"/>
      <c r="C191" s="172" t="s">
        <v>259</v>
      </c>
      <c r="D191" s="172" t="s">
        <v>137</v>
      </c>
      <c r="E191" s="173" t="s">
        <v>229</v>
      </c>
      <c r="F191" s="174" t="s">
        <v>230</v>
      </c>
      <c r="G191" s="175" t="s">
        <v>140</v>
      </c>
      <c r="H191" s="176">
        <v>171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38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141</v>
      </c>
      <c r="AT191" s="184" t="s">
        <v>137</v>
      </c>
      <c r="AU191" s="184" t="s">
        <v>83</v>
      </c>
      <c r="AY191" s="18" t="s">
        <v>135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81</v>
      </c>
      <c r="BK191" s="185">
        <f>ROUND(I191*H191,2)</f>
        <v>0</v>
      </c>
      <c r="BL191" s="18" t="s">
        <v>141</v>
      </c>
      <c r="BM191" s="184" t="s">
        <v>798</v>
      </c>
    </row>
    <row r="192" s="2" customFormat="1" ht="24.15" customHeight="1">
      <c r="A192" s="37"/>
      <c r="B192" s="171"/>
      <c r="C192" s="172" t="s">
        <v>265</v>
      </c>
      <c r="D192" s="172" t="s">
        <v>137</v>
      </c>
      <c r="E192" s="173" t="s">
        <v>233</v>
      </c>
      <c r="F192" s="174" t="s">
        <v>234</v>
      </c>
      <c r="G192" s="175" t="s">
        <v>140</v>
      </c>
      <c r="H192" s="176">
        <v>171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38</v>
      </c>
      <c r="O192" s="76"/>
      <c r="P192" s="182">
        <f>O192*H192</f>
        <v>0</v>
      </c>
      <c r="Q192" s="182">
        <v>0.10362</v>
      </c>
      <c r="R192" s="182">
        <f>Q192*H192</f>
        <v>17.71902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141</v>
      </c>
      <c r="AT192" s="184" t="s">
        <v>137</v>
      </c>
      <c r="AU192" s="184" t="s">
        <v>83</v>
      </c>
      <c r="AY192" s="18" t="s">
        <v>135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81</v>
      </c>
      <c r="BK192" s="185">
        <f>ROUND(I192*H192,2)</f>
        <v>0</v>
      </c>
      <c r="BL192" s="18" t="s">
        <v>141</v>
      </c>
      <c r="BM192" s="184" t="s">
        <v>799</v>
      </c>
    </row>
    <row r="193" s="14" customFormat="1">
      <c r="A193" s="14"/>
      <c r="B193" s="194"/>
      <c r="C193" s="14"/>
      <c r="D193" s="187" t="s">
        <v>150</v>
      </c>
      <c r="E193" s="195" t="s">
        <v>1</v>
      </c>
      <c r="F193" s="196" t="s">
        <v>800</v>
      </c>
      <c r="G193" s="14"/>
      <c r="H193" s="197">
        <v>171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150</v>
      </c>
      <c r="AU193" s="195" t="s">
        <v>83</v>
      </c>
      <c r="AV193" s="14" t="s">
        <v>83</v>
      </c>
      <c r="AW193" s="14" t="s">
        <v>30</v>
      </c>
      <c r="AX193" s="14" t="s">
        <v>81</v>
      </c>
      <c r="AY193" s="195" t="s">
        <v>135</v>
      </c>
    </row>
    <row r="194" s="2" customFormat="1" ht="14.4" customHeight="1">
      <c r="A194" s="37"/>
      <c r="B194" s="171"/>
      <c r="C194" s="210" t="s">
        <v>274</v>
      </c>
      <c r="D194" s="210" t="s">
        <v>237</v>
      </c>
      <c r="E194" s="211" t="s">
        <v>238</v>
      </c>
      <c r="F194" s="212" t="s">
        <v>239</v>
      </c>
      <c r="G194" s="213" t="s">
        <v>140</v>
      </c>
      <c r="H194" s="214">
        <v>7.1399999999999997</v>
      </c>
      <c r="I194" s="215"/>
      <c r="J194" s="216">
        <f>ROUND(I194*H194,2)</f>
        <v>0</v>
      </c>
      <c r="K194" s="217"/>
      <c r="L194" s="218"/>
      <c r="M194" s="219" t="s">
        <v>1</v>
      </c>
      <c r="N194" s="220" t="s">
        <v>38</v>
      </c>
      <c r="O194" s="76"/>
      <c r="P194" s="182">
        <f>O194*H194</f>
        <v>0</v>
      </c>
      <c r="Q194" s="182">
        <v>0.152</v>
      </c>
      <c r="R194" s="182">
        <f>Q194*H194</f>
        <v>1.08528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176</v>
      </c>
      <c r="AT194" s="184" t="s">
        <v>237</v>
      </c>
      <c r="AU194" s="184" t="s">
        <v>83</v>
      </c>
      <c r="AY194" s="18" t="s">
        <v>135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81</v>
      </c>
      <c r="BK194" s="185">
        <f>ROUND(I194*H194,2)</f>
        <v>0</v>
      </c>
      <c r="BL194" s="18" t="s">
        <v>141</v>
      </c>
      <c r="BM194" s="184" t="s">
        <v>801</v>
      </c>
    </row>
    <row r="195" s="14" customFormat="1">
      <c r="A195" s="14"/>
      <c r="B195" s="194"/>
      <c r="C195" s="14"/>
      <c r="D195" s="187" t="s">
        <v>150</v>
      </c>
      <c r="E195" s="195" t="s">
        <v>1</v>
      </c>
      <c r="F195" s="196" t="s">
        <v>635</v>
      </c>
      <c r="G195" s="14"/>
      <c r="H195" s="197">
        <v>7.1399999999999997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150</v>
      </c>
      <c r="AU195" s="195" t="s">
        <v>83</v>
      </c>
      <c r="AV195" s="14" t="s">
        <v>83</v>
      </c>
      <c r="AW195" s="14" t="s">
        <v>30</v>
      </c>
      <c r="AX195" s="14" t="s">
        <v>81</v>
      </c>
      <c r="AY195" s="195" t="s">
        <v>135</v>
      </c>
    </row>
    <row r="196" s="2" customFormat="1" ht="14.4" customHeight="1">
      <c r="A196" s="37"/>
      <c r="B196" s="171"/>
      <c r="C196" s="210" t="s">
        <v>279</v>
      </c>
      <c r="D196" s="210" t="s">
        <v>237</v>
      </c>
      <c r="E196" s="211" t="s">
        <v>243</v>
      </c>
      <c r="F196" s="212" t="s">
        <v>244</v>
      </c>
      <c r="G196" s="213" t="s">
        <v>140</v>
      </c>
      <c r="H196" s="214">
        <v>140.75999999999999</v>
      </c>
      <c r="I196" s="215"/>
      <c r="J196" s="216">
        <f>ROUND(I196*H196,2)</f>
        <v>0</v>
      </c>
      <c r="K196" s="217"/>
      <c r="L196" s="218"/>
      <c r="M196" s="219" t="s">
        <v>1</v>
      </c>
      <c r="N196" s="220" t="s">
        <v>38</v>
      </c>
      <c r="O196" s="76"/>
      <c r="P196" s="182">
        <f>O196*H196</f>
        <v>0</v>
      </c>
      <c r="Q196" s="182">
        <v>0.152</v>
      </c>
      <c r="R196" s="182">
        <f>Q196*H196</f>
        <v>21.395519999999998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176</v>
      </c>
      <c r="AT196" s="184" t="s">
        <v>237</v>
      </c>
      <c r="AU196" s="184" t="s">
        <v>83</v>
      </c>
      <c r="AY196" s="18" t="s">
        <v>135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81</v>
      </c>
      <c r="BK196" s="185">
        <f>ROUND(I196*H196,2)</f>
        <v>0</v>
      </c>
      <c r="BL196" s="18" t="s">
        <v>141</v>
      </c>
      <c r="BM196" s="184" t="s">
        <v>802</v>
      </c>
    </row>
    <row r="197" s="14" customFormat="1">
      <c r="A197" s="14"/>
      <c r="B197" s="194"/>
      <c r="C197" s="14"/>
      <c r="D197" s="187" t="s">
        <v>150</v>
      </c>
      <c r="E197" s="195" t="s">
        <v>1</v>
      </c>
      <c r="F197" s="196" t="s">
        <v>803</v>
      </c>
      <c r="G197" s="14"/>
      <c r="H197" s="197">
        <v>140.75999999999999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150</v>
      </c>
      <c r="AU197" s="195" t="s">
        <v>83</v>
      </c>
      <c r="AV197" s="14" t="s">
        <v>83</v>
      </c>
      <c r="AW197" s="14" t="s">
        <v>30</v>
      </c>
      <c r="AX197" s="14" t="s">
        <v>81</v>
      </c>
      <c r="AY197" s="195" t="s">
        <v>135</v>
      </c>
    </row>
    <row r="198" s="2" customFormat="1" ht="14.4" customHeight="1">
      <c r="A198" s="37"/>
      <c r="B198" s="171"/>
      <c r="C198" s="210" t="s">
        <v>283</v>
      </c>
      <c r="D198" s="210" t="s">
        <v>237</v>
      </c>
      <c r="E198" s="211" t="s">
        <v>247</v>
      </c>
      <c r="F198" s="212" t="s">
        <v>248</v>
      </c>
      <c r="G198" s="213" t="s">
        <v>140</v>
      </c>
      <c r="H198" s="214">
        <v>26.52</v>
      </c>
      <c r="I198" s="215"/>
      <c r="J198" s="216">
        <f>ROUND(I198*H198,2)</f>
        <v>0</v>
      </c>
      <c r="K198" s="217"/>
      <c r="L198" s="218"/>
      <c r="M198" s="219" t="s">
        <v>1</v>
      </c>
      <c r="N198" s="220" t="s">
        <v>38</v>
      </c>
      <c r="O198" s="76"/>
      <c r="P198" s="182">
        <f>O198*H198</f>
        <v>0</v>
      </c>
      <c r="Q198" s="182">
        <v>0.17599999999999999</v>
      </c>
      <c r="R198" s="182">
        <f>Q198*H198</f>
        <v>4.6675199999999997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176</v>
      </c>
      <c r="AT198" s="184" t="s">
        <v>237</v>
      </c>
      <c r="AU198" s="184" t="s">
        <v>83</v>
      </c>
      <c r="AY198" s="18" t="s">
        <v>135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81</v>
      </c>
      <c r="BK198" s="185">
        <f>ROUND(I198*H198,2)</f>
        <v>0</v>
      </c>
      <c r="BL198" s="18" t="s">
        <v>141</v>
      </c>
      <c r="BM198" s="184" t="s">
        <v>804</v>
      </c>
    </row>
    <row r="199" s="14" customFormat="1">
      <c r="A199" s="14"/>
      <c r="B199" s="194"/>
      <c r="C199" s="14"/>
      <c r="D199" s="187" t="s">
        <v>150</v>
      </c>
      <c r="E199" s="195" t="s">
        <v>1</v>
      </c>
      <c r="F199" s="196" t="s">
        <v>805</v>
      </c>
      <c r="G199" s="14"/>
      <c r="H199" s="197">
        <v>26.52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150</v>
      </c>
      <c r="AU199" s="195" t="s">
        <v>83</v>
      </c>
      <c r="AV199" s="14" t="s">
        <v>83</v>
      </c>
      <c r="AW199" s="14" t="s">
        <v>30</v>
      </c>
      <c r="AX199" s="14" t="s">
        <v>81</v>
      </c>
      <c r="AY199" s="195" t="s">
        <v>135</v>
      </c>
    </row>
    <row r="200" s="12" customFormat="1" ht="22.8" customHeight="1">
      <c r="A200" s="12"/>
      <c r="B200" s="158"/>
      <c r="C200" s="12"/>
      <c r="D200" s="159" t="s">
        <v>72</v>
      </c>
      <c r="E200" s="169" t="s">
        <v>251</v>
      </c>
      <c r="F200" s="169" t="s">
        <v>252</v>
      </c>
      <c r="G200" s="12"/>
      <c r="H200" s="12"/>
      <c r="I200" s="161"/>
      <c r="J200" s="170">
        <f>BK200</f>
        <v>0</v>
      </c>
      <c r="K200" s="12"/>
      <c r="L200" s="158"/>
      <c r="M200" s="163"/>
      <c r="N200" s="164"/>
      <c r="O200" s="164"/>
      <c r="P200" s="165">
        <f>SUM(P201:P204)</f>
        <v>0</v>
      </c>
      <c r="Q200" s="164"/>
      <c r="R200" s="165">
        <f>SUM(R201:R204)</f>
        <v>90.577539999999999</v>
      </c>
      <c r="S200" s="164"/>
      <c r="T200" s="166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9" t="s">
        <v>81</v>
      </c>
      <c r="AT200" s="167" t="s">
        <v>72</v>
      </c>
      <c r="AU200" s="167" t="s">
        <v>81</v>
      </c>
      <c r="AY200" s="159" t="s">
        <v>135</v>
      </c>
      <c r="BK200" s="168">
        <f>SUM(BK201:BK204)</f>
        <v>0</v>
      </c>
    </row>
    <row r="201" s="2" customFormat="1" ht="14.4" customHeight="1">
      <c r="A201" s="37"/>
      <c r="B201" s="171"/>
      <c r="C201" s="172" t="s">
        <v>288</v>
      </c>
      <c r="D201" s="172" t="s">
        <v>137</v>
      </c>
      <c r="E201" s="173" t="s">
        <v>225</v>
      </c>
      <c r="F201" s="174" t="s">
        <v>226</v>
      </c>
      <c r="G201" s="175" t="s">
        <v>140</v>
      </c>
      <c r="H201" s="176">
        <v>454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38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141</v>
      </c>
      <c r="AT201" s="184" t="s">
        <v>137</v>
      </c>
      <c r="AU201" s="184" t="s">
        <v>83</v>
      </c>
      <c r="AY201" s="18" t="s">
        <v>135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141</v>
      </c>
      <c r="BM201" s="184" t="s">
        <v>806</v>
      </c>
    </row>
    <row r="202" s="2" customFormat="1" ht="24.15" customHeight="1">
      <c r="A202" s="37"/>
      <c r="B202" s="171"/>
      <c r="C202" s="172" t="s">
        <v>293</v>
      </c>
      <c r="D202" s="172" t="s">
        <v>137</v>
      </c>
      <c r="E202" s="173" t="s">
        <v>256</v>
      </c>
      <c r="F202" s="174" t="s">
        <v>257</v>
      </c>
      <c r="G202" s="175" t="s">
        <v>140</v>
      </c>
      <c r="H202" s="176">
        <v>454</v>
      </c>
      <c r="I202" s="177"/>
      <c r="J202" s="178">
        <f>ROUND(I202*H202,2)</f>
        <v>0</v>
      </c>
      <c r="K202" s="179"/>
      <c r="L202" s="38"/>
      <c r="M202" s="180" t="s">
        <v>1</v>
      </c>
      <c r="N202" s="181" t="s">
        <v>38</v>
      </c>
      <c r="O202" s="76"/>
      <c r="P202" s="182">
        <f>O202*H202</f>
        <v>0</v>
      </c>
      <c r="Q202" s="182">
        <v>0.084250000000000005</v>
      </c>
      <c r="R202" s="182">
        <f>Q202*H202</f>
        <v>38.249500000000005</v>
      </c>
      <c r="S202" s="182">
        <v>0</v>
      </c>
      <c r="T202" s="18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141</v>
      </c>
      <c r="AT202" s="184" t="s">
        <v>137</v>
      </c>
      <c r="AU202" s="184" t="s">
        <v>83</v>
      </c>
      <c r="AY202" s="18" t="s">
        <v>135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81</v>
      </c>
      <c r="BK202" s="185">
        <f>ROUND(I202*H202,2)</f>
        <v>0</v>
      </c>
      <c r="BL202" s="18" t="s">
        <v>141</v>
      </c>
      <c r="BM202" s="184" t="s">
        <v>807</v>
      </c>
    </row>
    <row r="203" s="2" customFormat="1" ht="14.4" customHeight="1">
      <c r="A203" s="37"/>
      <c r="B203" s="171"/>
      <c r="C203" s="210" t="s">
        <v>298</v>
      </c>
      <c r="D203" s="210" t="s">
        <v>237</v>
      </c>
      <c r="E203" s="211" t="s">
        <v>260</v>
      </c>
      <c r="F203" s="212" t="s">
        <v>261</v>
      </c>
      <c r="G203" s="213" t="s">
        <v>140</v>
      </c>
      <c r="H203" s="214">
        <v>463.07999999999998</v>
      </c>
      <c r="I203" s="215"/>
      <c r="J203" s="216">
        <f>ROUND(I203*H203,2)</f>
        <v>0</v>
      </c>
      <c r="K203" s="217"/>
      <c r="L203" s="218"/>
      <c r="M203" s="219" t="s">
        <v>1</v>
      </c>
      <c r="N203" s="220" t="s">
        <v>38</v>
      </c>
      <c r="O203" s="76"/>
      <c r="P203" s="182">
        <f>O203*H203</f>
        <v>0</v>
      </c>
      <c r="Q203" s="182">
        <v>0.113</v>
      </c>
      <c r="R203" s="182">
        <f>Q203*H203</f>
        <v>52.328040000000001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176</v>
      </c>
      <c r="AT203" s="184" t="s">
        <v>237</v>
      </c>
      <c r="AU203" s="184" t="s">
        <v>83</v>
      </c>
      <c r="AY203" s="18" t="s">
        <v>135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81</v>
      </c>
      <c r="BK203" s="185">
        <f>ROUND(I203*H203,2)</f>
        <v>0</v>
      </c>
      <c r="BL203" s="18" t="s">
        <v>141</v>
      </c>
      <c r="BM203" s="184" t="s">
        <v>808</v>
      </c>
    </row>
    <row r="204" s="14" customFormat="1">
      <c r="A204" s="14"/>
      <c r="B204" s="194"/>
      <c r="C204" s="14"/>
      <c r="D204" s="187" t="s">
        <v>150</v>
      </c>
      <c r="E204" s="195" t="s">
        <v>1</v>
      </c>
      <c r="F204" s="196" t="s">
        <v>809</v>
      </c>
      <c r="G204" s="14"/>
      <c r="H204" s="197">
        <v>463.07999999999998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150</v>
      </c>
      <c r="AU204" s="195" t="s">
        <v>83</v>
      </c>
      <c r="AV204" s="14" t="s">
        <v>83</v>
      </c>
      <c r="AW204" s="14" t="s">
        <v>30</v>
      </c>
      <c r="AX204" s="14" t="s">
        <v>81</v>
      </c>
      <c r="AY204" s="195" t="s">
        <v>135</v>
      </c>
    </row>
    <row r="205" s="12" customFormat="1" ht="22.8" customHeight="1">
      <c r="A205" s="12"/>
      <c r="B205" s="158"/>
      <c r="C205" s="12"/>
      <c r="D205" s="159" t="s">
        <v>72</v>
      </c>
      <c r="E205" s="169" t="s">
        <v>176</v>
      </c>
      <c r="F205" s="169" t="s">
        <v>264</v>
      </c>
      <c r="G205" s="12"/>
      <c r="H205" s="12"/>
      <c r="I205" s="161"/>
      <c r="J205" s="170">
        <f>BK205</f>
        <v>0</v>
      </c>
      <c r="K205" s="12"/>
      <c r="L205" s="158"/>
      <c r="M205" s="163"/>
      <c r="N205" s="164"/>
      <c r="O205" s="164"/>
      <c r="P205" s="165">
        <f>SUM(P206:P219)</f>
        <v>0</v>
      </c>
      <c r="Q205" s="164"/>
      <c r="R205" s="165">
        <f>SUM(R206:R219)</f>
        <v>0.94848399999999999</v>
      </c>
      <c r="S205" s="164"/>
      <c r="T205" s="166">
        <f>SUM(T206:T219)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9" t="s">
        <v>81</v>
      </c>
      <c r="AT205" s="167" t="s">
        <v>72</v>
      </c>
      <c r="AU205" s="167" t="s">
        <v>81</v>
      </c>
      <c r="AY205" s="159" t="s">
        <v>135</v>
      </c>
      <c r="BK205" s="168">
        <f>SUM(BK206:BK219)</f>
        <v>0</v>
      </c>
    </row>
    <row r="206" s="2" customFormat="1" ht="24.15" customHeight="1">
      <c r="A206" s="37"/>
      <c r="B206" s="171"/>
      <c r="C206" s="172" t="s">
        <v>303</v>
      </c>
      <c r="D206" s="172" t="s">
        <v>137</v>
      </c>
      <c r="E206" s="173" t="s">
        <v>551</v>
      </c>
      <c r="F206" s="174" t="s">
        <v>552</v>
      </c>
      <c r="G206" s="175" t="s">
        <v>158</v>
      </c>
      <c r="H206" s="176">
        <v>8</v>
      </c>
      <c r="I206" s="177"/>
      <c r="J206" s="178">
        <f>ROUND(I206*H206,2)</f>
        <v>0</v>
      </c>
      <c r="K206" s="179"/>
      <c r="L206" s="38"/>
      <c r="M206" s="180" t="s">
        <v>1</v>
      </c>
      <c r="N206" s="181" t="s">
        <v>38</v>
      </c>
      <c r="O206" s="76"/>
      <c r="P206" s="182">
        <f>O206*H206</f>
        <v>0</v>
      </c>
      <c r="Q206" s="182">
        <v>1.0000000000000001E-05</v>
      </c>
      <c r="R206" s="182">
        <f>Q206*H206</f>
        <v>8.0000000000000007E-05</v>
      </c>
      <c r="S206" s="182">
        <v>0</v>
      </c>
      <c r="T206" s="18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4" t="s">
        <v>141</v>
      </c>
      <c r="AT206" s="184" t="s">
        <v>137</v>
      </c>
      <c r="AU206" s="184" t="s">
        <v>83</v>
      </c>
      <c r="AY206" s="18" t="s">
        <v>135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81</v>
      </c>
      <c r="BK206" s="185">
        <f>ROUND(I206*H206,2)</f>
        <v>0</v>
      </c>
      <c r="BL206" s="18" t="s">
        <v>141</v>
      </c>
      <c r="BM206" s="184" t="s">
        <v>810</v>
      </c>
    </row>
    <row r="207" s="13" customFormat="1">
      <c r="A207" s="13"/>
      <c r="B207" s="186"/>
      <c r="C207" s="13"/>
      <c r="D207" s="187" t="s">
        <v>150</v>
      </c>
      <c r="E207" s="188" t="s">
        <v>1</v>
      </c>
      <c r="F207" s="189" t="s">
        <v>554</v>
      </c>
      <c r="G207" s="13"/>
      <c r="H207" s="188" t="s">
        <v>1</v>
      </c>
      <c r="I207" s="190"/>
      <c r="J207" s="13"/>
      <c r="K207" s="13"/>
      <c r="L207" s="186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150</v>
      </c>
      <c r="AU207" s="188" t="s">
        <v>83</v>
      </c>
      <c r="AV207" s="13" t="s">
        <v>81</v>
      </c>
      <c r="AW207" s="13" t="s">
        <v>30</v>
      </c>
      <c r="AX207" s="13" t="s">
        <v>73</v>
      </c>
      <c r="AY207" s="188" t="s">
        <v>135</v>
      </c>
    </row>
    <row r="208" s="14" customFormat="1">
      <c r="A208" s="14"/>
      <c r="B208" s="194"/>
      <c r="C208" s="14"/>
      <c r="D208" s="187" t="s">
        <v>150</v>
      </c>
      <c r="E208" s="195" t="s">
        <v>1</v>
      </c>
      <c r="F208" s="196" t="s">
        <v>176</v>
      </c>
      <c r="G208" s="14"/>
      <c r="H208" s="197">
        <v>8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150</v>
      </c>
      <c r="AU208" s="195" t="s">
        <v>83</v>
      </c>
      <c r="AV208" s="14" t="s">
        <v>83</v>
      </c>
      <c r="AW208" s="14" t="s">
        <v>30</v>
      </c>
      <c r="AX208" s="14" t="s">
        <v>81</v>
      </c>
      <c r="AY208" s="195" t="s">
        <v>135</v>
      </c>
    </row>
    <row r="209" s="2" customFormat="1" ht="24.15" customHeight="1">
      <c r="A209" s="37"/>
      <c r="B209" s="171"/>
      <c r="C209" s="210" t="s">
        <v>307</v>
      </c>
      <c r="D209" s="210" t="s">
        <v>237</v>
      </c>
      <c r="E209" s="211" t="s">
        <v>555</v>
      </c>
      <c r="F209" s="212" t="s">
        <v>556</v>
      </c>
      <c r="G209" s="213" t="s">
        <v>158</v>
      </c>
      <c r="H209" s="214">
        <v>8.2400000000000002</v>
      </c>
      <c r="I209" s="215"/>
      <c r="J209" s="216">
        <f>ROUND(I209*H209,2)</f>
        <v>0</v>
      </c>
      <c r="K209" s="217"/>
      <c r="L209" s="218"/>
      <c r="M209" s="219" t="s">
        <v>1</v>
      </c>
      <c r="N209" s="220" t="s">
        <v>38</v>
      </c>
      <c r="O209" s="76"/>
      <c r="P209" s="182">
        <f>O209*H209</f>
        <v>0</v>
      </c>
      <c r="Q209" s="182">
        <v>0.0035999999999999999</v>
      </c>
      <c r="R209" s="182">
        <f>Q209*H209</f>
        <v>0.029663999999999999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176</v>
      </c>
      <c r="AT209" s="184" t="s">
        <v>237</v>
      </c>
      <c r="AU209" s="184" t="s">
        <v>83</v>
      </c>
      <c r="AY209" s="18" t="s">
        <v>135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81</v>
      </c>
      <c r="BK209" s="185">
        <f>ROUND(I209*H209,2)</f>
        <v>0</v>
      </c>
      <c r="BL209" s="18" t="s">
        <v>141</v>
      </c>
      <c r="BM209" s="184" t="s">
        <v>811</v>
      </c>
    </row>
    <row r="210" s="14" customFormat="1">
      <c r="A210" s="14"/>
      <c r="B210" s="194"/>
      <c r="C210" s="14"/>
      <c r="D210" s="187" t="s">
        <v>150</v>
      </c>
      <c r="E210" s="195" t="s">
        <v>1</v>
      </c>
      <c r="F210" s="196" t="s">
        <v>715</v>
      </c>
      <c r="G210" s="14"/>
      <c r="H210" s="197">
        <v>8.2400000000000002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150</v>
      </c>
      <c r="AU210" s="195" t="s">
        <v>83</v>
      </c>
      <c r="AV210" s="14" t="s">
        <v>83</v>
      </c>
      <c r="AW210" s="14" t="s">
        <v>30</v>
      </c>
      <c r="AX210" s="14" t="s">
        <v>81</v>
      </c>
      <c r="AY210" s="195" t="s">
        <v>135</v>
      </c>
    </row>
    <row r="211" s="2" customFormat="1" ht="24.15" customHeight="1">
      <c r="A211" s="37"/>
      <c r="B211" s="171"/>
      <c r="C211" s="172" t="s">
        <v>312</v>
      </c>
      <c r="D211" s="172" t="s">
        <v>137</v>
      </c>
      <c r="E211" s="173" t="s">
        <v>559</v>
      </c>
      <c r="F211" s="174" t="s">
        <v>560</v>
      </c>
      <c r="G211" s="175" t="s">
        <v>158</v>
      </c>
      <c r="H211" s="176">
        <v>8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141</v>
      </c>
      <c r="AT211" s="184" t="s">
        <v>137</v>
      </c>
      <c r="AU211" s="184" t="s">
        <v>83</v>
      </c>
      <c r="AY211" s="18" t="s">
        <v>135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141</v>
      </c>
      <c r="BM211" s="184" t="s">
        <v>812</v>
      </c>
    </row>
    <row r="212" s="2" customFormat="1" ht="24.15" customHeight="1">
      <c r="A212" s="37"/>
      <c r="B212" s="171"/>
      <c r="C212" s="172" t="s">
        <v>319</v>
      </c>
      <c r="D212" s="172" t="s">
        <v>137</v>
      </c>
      <c r="E212" s="173" t="s">
        <v>562</v>
      </c>
      <c r="F212" s="174" t="s">
        <v>563</v>
      </c>
      <c r="G212" s="175" t="s">
        <v>174</v>
      </c>
      <c r="H212" s="176">
        <v>2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38</v>
      </c>
      <c r="O212" s="76"/>
      <c r="P212" s="182">
        <f>O212*H212</f>
        <v>0</v>
      </c>
      <c r="Q212" s="182">
        <v>0.45937</v>
      </c>
      <c r="R212" s="182">
        <f>Q212*H212</f>
        <v>0.91874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141</v>
      </c>
      <c r="AT212" s="184" t="s">
        <v>137</v>
      </c>
      <c r="AU212" s="184" t="s">
        <v>83</v>
      </c>
      <c r="AY212" s="18" t="s">
        <v>135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81</v>
      </c>
      <c r="BK212" s="185">
        <f>ROUND(I212*H212,2)</f>
        <v>0</v>
      </c>
      <c r="BL212" s="18" t="s">
        <v>141</v>
      </c>
      <c r="BM212" s="184" t="s">
        <v>813</v>
      </c>
    </row>
    <row r="213" s="2" customFormat="1" ht="24.15" customHeight="1">
      <c r="A213" s="37"/>
      <c r="B213" s="171"/>
      <c r="C213" s="172" t="s">
        <v>325</v>
      </c>
      <c r="D213" s="172" t="s">
        <v>137</v>
      </c>
      <c r="E213" s="173" t="s">
        <v>266</v>
      </c>
      <c r="F213" s="174" t="s">
        <v>267</v>
      </c>
      <c r="G213" s="175" t="s">
        <v>163</v>
      </c>
      <c r="H213" s="176">
        <v>5.8550000000000004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38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141</v>
      </c>
      <c r="AT213" s="184" t="s">
        <v>137</v>
      </c>
      <c r="AU213" s="184" t="s">
        <v>83</v>
      </c>
      <c r="AY213" s="18" t="s">
        <v>135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81</v>
      </c>
      <c r="BK213" s="185">
        <f>ROUND(I213*H213,2)</f>
        <v>0</v>
      </c>
      <c r="BL213" s="18" t="s">
        <v>141</v>
      </c>
      <c r="BM213" s="184" t="s">
        <v>814</v>
      </c>
    </row>
    <row r="214" s="13" customFormat="1">
      <c r="A214" s="13"/>
      <c r="B214" s="186"/>
      <c r="C214" s="13"/>
      <c r="D214" s="187" t="s">
        <v>150</v>
      </c>
      <c r="E214" s="188" t="s">
        <v>1</v>
      </c>
      <c r="F214" s="189" t="s">
        <v>269</v>
      </c>
      <c r="G214" s="13"/>
      <c r="H214" s="188" t="s">
        <v>1</v>
      </c>
      <c r="I214" s="190"/>
      <c r="J214" s="13"/>
      <c r="K214" s="13"/>
      <c r="L214" s="186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150</v>
      </c>
      <c r="AU214" s="188" t="s">
        <v>83</v>
      </c>
      <c r="AV214" s="13" t="s">
        <v>81</v>
      </c>
      <c r="AW214" s="13" t="s">
        <v>30</v>
      </c>
      <c r="AX214" s="13" t="s">
        <v>73</v>
      </c>
      <c r="AY214" s="188" t="s">
        <v>135</v>
      </c>
    </row>
    <row r="215" s="13" customFormat="1">
      <c r="A215" s="13"/>
      <c r="B215" s="186"/>
      <c r="C215" s="13"/>
      <c r="D215" s="187" t="s">
        <v>150</v>
      </c>
      <c r="E215" s="188" t="s">
        <v>1</v>
      </c>
      <c r="F215" s="189" t="s">
        <v>270</v>
      </c>
      <c r="G215" s="13"/>
      <c r="H215" s="188" t="s">
        <v>1</v>
      </c>
      <c r="I215" s="190"/>
      <c r="J215" s="13"/>
      <c r="K215" s="13"/>
      <c r="L215" s="186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150</v>
      </c>
      <c r="AU215" s="188" t="s">
        <v>83</v>
      </c>
      <c r="AV215" s="13" t="s">
        <v>81</v>
      </c>
      <c r="AW215" s="13" t="s">
        <v>30</v>
      </c>
      <c r="AX215" s="13" t="s">
        <v>73</v>
      </c>
      <c r="AY215" s="188" t="s">
        <v>135</v>
      </c>
    </row>
    <row r="216" s="14" customFormat="1">
      <c r="A216" s="14"/>
      <c r="B216" s="194"/>
      <c r="C216" s="14"/>
      <c r="D216" s="187" t="s">
        <v>150</v>
      </c>
      <c r="E216" s="195" t="s">
        <v>1</v>
      </c>
      <c r="F216" s="196" t="s">
        <v>815</v>
      </c>
      <c r="G216" s="14"/>
      <c r="H216" s="197">
        <v>5.8550000000000004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150</v>
      </c>
      <c r="AU216" s="195" t="s">
        <v>83</v>
      </c>
      <c r="AV216" s="14" t="s">
        <v>83</v>
      </c>
      <c r="AW216" s="14" t="s">
        <v>30</v>
      </c>
      <c r="AX216" s="14" t="s">
        <v>73</v>
      </c>
      <c r="AY216" s="195" t="s">
        <v>135</v>
      </c>
    </row>
    <row r="217" s="15" customFormat="1">
      <c r="A217" s="15"/>
      <c r="B217" s="202"/>
      <c r="C217" s="15"/>
      <c r="D217" s="187" t="s">
        <v>150</v>
      </c>
      <c r="E217" s="203" t="s">
        <v>1</v>
      </c>
      <c r="F217" s="204" t="s">
        <v>155</v>
      </c>
      <c r="G217" s="15"/>
      <c r="H217" s="205">
        <v>5.8550000000000004</v>
      </c>
      <c r="I217" s="206"/>
      <c r="J217" s="15"/>
      <c r="K217" s="15"/>
      <c r="L217" s="202"/>
      <c r="M217" s="207"/>
      <c r="N217" s="208"/>
      <c r="O217" s="208"/>
      <c r="P217" s="208"/>
      <c r="Q217" s="208"/>
      <c r="R217" s="208"/>
      <c r="S217" s="208"/>
      <c r="T217" s="20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3" t="s">
        <v>150</v>
      </c>
      <c r="AU217" s="203" t="s">
        <v>83</v>
      </c>
      <c r="AV217" s="15" t="s">
        <v>141</v>
      </c>
      <c r="AW217" s="15" t="s">
        <v>30</v>
      </c>
      <c r="AX217" s="15" t="s">
        <v>81</v>
      </c>
      <c r="AY217" s="203" t="s">
        <v>135</v>
      </c>
    </row>
    <row r="218" s="2" customFormat="1" ht="14.4" customHeight="1">
      <c r="A218" s="37"/>
      <c r="B218" s="171"/>
      <c r="C218" s="172" t="s">
        <v>329</v>
      </c>
      <c r="D218" s="172" t="s">
        <v>137</v>
      </c>
      <c r="E218" s="173" t="s">
        <v>464</v>
      </c>
      <c r="F218" s="174" t="s">
        <v>465</v>
      </c>
      <c r="G218" s="175" t="s">
        <v>158</v>
      </c>
      <c r="H218" s="176">
        <v>208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38</v>
      </c>
      <c r="O218" s="76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141</v>
      </c>
      <c r="AT218" s="184" t="s">
        <v>137</v>
      </c>
      <c r="AU218" s="184" t="s">
        <v>83</v>
      </c>
      <c r="AY218" s="18" t="s">
        <v>135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81</v>
      </c>
      <c r="BK218" s="185">
        <f>ROUND(I218*H218,2)</f>
        <v>0</v>
      </c>
      <c r="BL218" s="18" t="s">
        <v>141</v>
      </c>
      <c r="BM218" s="184" t="s">
        <v>816</v>
      </c>
    </row>
    <row r="219" s="14" customFormat="1">
      <c r="A219" s="14"/>
      <c r="B219" s="194"/>
      <c r="C219" s="14"/>
      <c r="D219" s="187" t="s">
        <v>150</v>
      </c>
      <c r="E219" s="195" t="s">
        <v>1</v>
      </c>
      <c r="F219" s="196" t="s">
        <v>817</v>
      </c>
      <c r="G219" s="14"/>
      <c r="H219" s="197">
        <v>208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150</v>
      </c>
      <c r="AU219" s="195" t="s">
        <v>83</v>
      </c>
      <c r="AV219" s="14" t="s">
        <v>83</v>
      </c>
      <c r="AW219" s="14" t="s">
        <v>30</v>
      </c>
      <c r="AX219" s="14" t="s">
        <v>81</v>
      </c>
      <c r="AY219" s="195" t="s">
        <v>135</v>
      </c>
    </row>
    <row r="220" s="12" customFormat="1" ht="22.8" customHeight="1">
      <c r="A220" s="12"/>
      <c r="B220" s="158"/>
      <c r="C220" s="12"/>
      <c r="D220" s="159" t="s">
        <v>72</v>
      </c>
      <c r="E220" s="169" t="s">
        <v>170</v>
      </c>
      <c r="F220" s="169" t="s">
        <v>278</v>
      </c>
      <c r="G220" s="12"/>
      <c r="H220" s="12"/>
      <c r="I220" s="161"/>
      <c r="J220" s="170">
        <f>BK220</f>
        <v>0</v>
      </c>
      <c r="K220" s="12"/>
      <c r="L220" s="158"/>
      <c r="M220" s="163"/>
      <c r="N220" s="164"/>
      <c r="O220" s="164"/>
      <c r="P220" s="165">
        <f>SUM(P221:P240)</f>
        <v>0</v>
      </c>
      <c r="Q220" s="164"/>
      <c r="R220" s="165">
        <f>SUM(R221:R240)</f>
        <v>151.4923986</v>
      </c>
      <c r="S220" s="164"/>
      <c r="T220" s="166">
        <f>SUM(T221:T240)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9" t="s">
        <v>81</v>
      </c>
      <c r="AT220" s="167" t="s">
        <v>72</v>
      </c>
      <c r="AU220" s="167" t="s">
        <v>81</v>
      </c>
      <c r="AY220" s="159" t="s">
        <v>135</v>
      </c>
      <c r="BK220" s="168">
        <f>SUM(BK221:BK240)</f>
        <v>0</v>
      </c>
    </row>
    <row r="221" s="2" customFormat="1" ht="24.15" customHeight="1">
      <c r="A221" s="37"/>
      <c r="B221" s="171"/>
      <c r="C221" s="172" t="s">
        <v>333</v>
      </c>
      <c r="D221" s="172" t="s">
        <v>137</v>
      </c>
      <c r="E221" s="173" t="s">
        <v>280</v>
      </c>
      <c r="F221" s="174" t="s">
        <v>281</v>
      </c>
      <c r="G221" s="175" t="s">
        <v>158</v>
      </c>
      <c r="H221" s="176">
        <v>2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38</v>
      </c>
      <c r="O221" s="76"/>
      <c r="P221" s="182">
        <f>O221*H221</f>
        <v>0</v>
      </c>
      <c r="Q221" s="182">
        <v>0.20219000000000001</v>
      </c>
      <c r="R221" s="182">
        <f>Q221*H221</f>
        <v>0.40438000000000002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141</v>
      </c>
      <c r="AT221" s="184" t="s">
        <v>137</v>
      </c>
      <c r="AU221" s="184" t="s">
        <v>83</v>
      </c>
      <c r="AY221" s="18" t="s">
        <v>135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81</v>
      </c>
      <c r="BK221" s="185">
        <f>ROUND(I221*H221,2)</f>
        <v>0</v>
      </c>
      <c r="BL221" s="18" t="s">
        <v>141</v>
      </c>
      <c r="BM221" s="184" t="s">
        <v>818</v>
      </c>
    </row>
    <row r="222" s="2" customFormat="1" ht="24.15" customHeight="1">
      <c r="A222" s="37"/>
      <c r="B222" s="171"/>
      <c r="C222" s="210" t="s">
        <v>338</v>
      </c>
      <c r="D222" s="210" t="s">
        <v>237</v>
      </c>
      <c r="E222" s="211" t="s">
        <v>284</v>
      </c>
      <c r="F222" s="212" t="s">
        <v>285</v>
      </c>
      <c r="G222" s="213" t="s">
        <v>158</v>
      </c>
      <c r="H222" s="214">
        <v>2.02</v>
      </c>
      <c r="I222" s="215"/>
      <c r="J222" s="216">
        <f>ROUND(I222*H222,2)</f>
        <v>0</v>
      </c>
      <c r="K222" s="217"/>
      <c r="L222" s="218"/>
      <c r="M222" s="219" t="s">
        <v>1</v>
      </c>
      <c r="N222" s="220" t="s">
        <v>38</v>
      </c>
      <c r="O222" s="76"/>
      <c r="P222" s="182">
        <f>O222*H222</f>
        <v>0</v>
      </c>
      <c r="Q222" s="182">
        <v>0.048300000000000003</v>
      </c>
      <c r="R222" s="182">
        <f>Q222*H222</f>
        <v>0.097566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176</v>
      </c>
      <c r="AT222" s="184" t="s">
        <v>237</v>
      </c>
      <c r="AU222" s="184" t="s">
        <v>83</v>
      </c>
      <c r="AY222" s="18" t="s">
        <v>135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81</v>
      </c>
      <c r="BK222" s="185">
        <f>ROUND(I222*H222,2)</f>
        <v>0</v>
      </c>
      <c r="BL222" s="18" t="s">
        <v>141</v>
      </c>
      <c r="BM222" s="184" t="s">
        <v>819</v>
      </c>
    </row>
    <row r="223" s="14" customFormat="1">
      <c r="A223" s="14"/>
      <c r="B223" s="194"/>
      <c r="C223" s="14"/>
      <c r="D223" s="187" t="s">
        <v>150</v>
      </c>
      <c r="E223" s="195" t="s">
        <v>1</v>
      </c>
      <c r="F223" s="196" t="s">
        <v>820</v>
      </c>
      <c r="G223" s="14"/>
      <c r="H223" s="197">
        <v>2.02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150</v>
      </c>
      <c r="AU223" s="195" t="s">
        <v>83</v>
      </c>
      <c r="AV223" s="14" t="s">
        <v>83</v>
      </c>
      <c r="AW223" s="14" t="s">
        <v>30</v>
      </c>
      <c r="AX223" s="14" t="s">
        <v>81</v>
      </c>
      <c r="AY223" s="195" t="s">
        <v>135</v>
      </c>
    </row>
    <row r="224" s="2" customFormat="1" ht="24.15" customHeight="1">
      <c r="A224" s="37"/>
      <c r="B224" s="171"/>
      <c r="C224" s="172" t="s">
        <v>345</v>
      </c>
      <c r="D224" s="172" t="s">
        <v>137</v>
      </c>
      <c r="E224" s="173" t="s">
        <v>289</v>
      </c>
      <c r="F224" s="174" t="s">
        <v>290</v>
      </c>
      <c r="G224" s="175" t="s">
        <v>158</v>
      </c>
      <c r="H224" s="176">
        <v>2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38</v>
      </c>
      <c r="O224" s="76"/>
      <c r="P224" s="182">
        <f>O224*H224</f>
        <v>0</v>
      </c>
      <c r="Q224" s="182">
        <v>0.15540000000000001</v>
      </c>
      <c r="R224" s="182">
        <f>Q224*H224</f>
        <v>0.31080000000000002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141</v>
      </c>
      <c r="AT224" s="184" t="s">
        <v>137</v>
      </c>
      <c r="AU224" s="184" t="s">
        <v>83</v>
      </c>
      <c r="AY224" s="18" t="s">
        <v>135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81</v>
      </c>
      <c r="BK224" s="185">
        <f>ROUND(I224*H224,2)</f>
        <v>0</v>
      </c>
      <c r="BL224" s="18" t="s">
        <v>141</v>
      </c>
      <c r="BM224" s="184" t="s">
        <v>821</v>
      </c>
    </row>
    <row r="225" s="14" customFormat="1">
      <c r="A225" s="14"/>
      <c r="B225" s="194"/>
      <c r="C225" s="14"/>
      <c r="D225" s="187" t="s">
        <v>150</v>
      </c>
      <c r="E225" s="195" t="s">
        <v>1</v>
      </c>
      <c r="F225" s="196" t="s">
        <v>822</v>
      </c>
      <c r="G225" s="14"/>
      <c r="H225" s="197">
        <v>2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150</v>
      </c>
      <c r="AU225" s="195" t="s">
        <v>83</v>
      </c>
      <c r="AV225" s="14" t="s">
        <v>83</v>
      </c>
      <c r="AW225" s="14" t="s">
        <v>30</v>
      </c>
      <c r="AX225" s="14" t="s">
        <v>81</v>
      </c>
      <c r="AY225" s="195" t="s">
        <v>135</v>
      </c>
    </row>
    <row r="226" s="2" customFormat="1" ht="24.15" customHeight="1">
      <c r="A226" s="37"/>
      <c r="B226" s="171"/>
      <c r="C226" s="210" t="s">
        <v>349</v>
      </c>
      <c r="D226" s="210" t="s">
        <v>237</v>
      </c>
      <c r="E226" s="211" t="s">
        <v>299</v>
      </c>
      <c r="F226" s="212" t="s">
        <v>300</v>
      </c>
      <c r="G226" s="213" t="s">
        <v>158</v>
      </c>
      <c r="H226" s="214">
        <v>2.02</v>
      </c>
      <c r="I226" s="215"/>
      <c r="J226" s="216">
        <f>ROUND(I226*H226,2)</f>
        <v>0</v>
      </c>
      <c r="K226" s="217"/>
      <c r="L226" s="218"/>
      <c r="M226" s="219" t="s">
        <v>1</v>
      </c>
      <c r="N226" s="220" t="s">
        <v>38</v>
      </c>
      <c r="O226" s="76"/>
      <c r="P226" s="182">
        <f>O226*H226</f>
        <v>0</v>
      </c>
      <c r="Q226" s="182">
        <v>0.065670000000000006</v>
      </c>
      <c r="R226" s="182">
        <f>Q226*H226</f>
        <v>0.13265340000000001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176</v>
      </c>
      <c r="AT226" s="184" t="s">
        <v>237</v>
      </c>
      <c r="AU226" s="184" t="s">
        <v>83</v>
      </c>
      <c r="AY226" s="18" t="s">
        <v>135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81</v>
      </c>
      <c r="BK226" s="185">
        <f>ROUND(I226*H226,2)</f>
        <v>0</v>
      </c>
      <c r="BL226" s="18" t="s">
        <v>141</v>
      </c>
      <c r="BM226" s="184" t="s">
        <v>823</v>
      </c>
    </row>
    <row r="227" s="14" customFormat="1">
      <c r="A227" s="14"/>
      <c r="B227" s="194"/>
      <c r="C227" s="14"/>
      <c r="D227" s="187" t="s">
        <v>150</v>
      </c>
      <c r="E227" s="195" t="s">
        <v>1</v>
      </c>
      <c r="F227" s="196" t="s">
        <v>824</v>
      </c>
      <c r="G227" s="14"/>
      <c r="H227" s="197">
        <v>2.02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150</v>
      </c>
      <c r="AU227" s="195" t="s">
        <v>83</v>
      </c>
      <c r="AV227" s="14" t="s">
        <v>83</v>
      </c>
      <c r="AW227" s="14" t="s">
        <v>30</v>
      </c>
      <c r="AX227" s="14" t="s">
        <v>81</v>
      </c>
      <c r="AY227" s="195" t="s">
        <v>135</v>
      </c>
    </row>
    <row r="228" s="2" customFormat="1" ht="24.15" customHeight="1">
      <c r="A228" s="37"/>
      <c r="B228" s="171"/>
      <c r="C228" s="172" t="s">
        <v>354</v>
      </c>
      <c r="D228" s="172" t="s">
        <v>137</v>
      </c>
      <c r="E228" s="173" t="s">
        <v>304</v>
      </c>
      <c r="F228" s="174" t="s">
        <v>305</v>
      </c>
      <c r="G228" s="175" t="s">
        <v>158</v>
      </c>
      <c r="H228" s="176">
        <v>432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38</v>
      </c>
      <c r="O228" s="76"/>
      <c r="P228" s="182">
        <f>O228*H228</f>
        <v>0</v>
      </c>
      <c r="Q228" s="182">
        <v>0.1295</v>
      </c>
      <c r="R228" s="182">
        <f>Q228*H228</f>
        <v>55.944000000000003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141</v>
      </c>
      <c r="AT228" s="184" t="s">
        <v>137</v>
      </c>
      <c r="AU228" s="184" t="s">
        <v>83</v>
      </c>
      <c r="AY228" s="18" t="s">
        <v>135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81</v>
      </c>
      <c r="BK228" s="185">
        <f>ROUND(I228*H228,2)</f>
        <v>0</v>
      </c>
      <c r="BL228" s="18" t="s">
        <v>141</v>
      </c>
      <c r="BM228" s="184" t="s">
        <v>825</v>
      </c>
    </row>
    <row r="229" s="2" customFormat="1" ht="14.4" customHeight="1">
      <c r="A229" s="37"/>
      <c r="B229" s="171"/>
      <c r="C229" s="210" t="s">
        <v>358</v>
      </c>
      <c r="D229" s="210" t="s">
        <v>237</v>
      </c>
      <c r="E229" s="211" t="s">
        <v>308</v>
      </c>
      <c r="F229" s="212" t="s">
        <v>309</v>
      </c>
      <c r="G229" s="213" t="s">
        <v>158</v>
      </c>
      <c r="H229" s="214">
        <v>436.31999999999999</v>
      </c>
      <c r="I229" s="215"/>
      <c r="J229" s="216">
        <f>ROUND(I229*H229,2)</f>
        <v>0</v>
      </c>
      <c r="K229" s="217"/>
      <c r="L229" s="218"/>
      <c r="M229" s="219" t="s">
        <v>1</v>
      </c>
      <c r="N229" s="220" t="s">
        <v>38</v>
      </c>
      <c r="O229" s="76"/>
      <c r="P229" s="182">
        <f>O229*H229</f>
        <v>0</v>
      </c>
      <c r="Q229" s="182">
        <v>0.056120000000000003</v>
      </c>
      <c r="R229" s="182">
        <f>Q229*H229</f>
        <v>24.4862784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176</v>
      </c>
      <c r="AT229" s="184" t="s">
        <v>237</v>
      </c>
      <c r="AU229" s="184" t="s">
        <v>83</v>
      </c>
      <c r="AY229" s="18" t="s">
        <v>135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81</v>
      </c>
      <c r="BK229" s="185">
        <f>ROUND(I229*H229,2)</f>
        <v>0</v>
      </c>
      <c r="BL229" s="18" t="s">
        <v>141</v>
      </c>
      <c r="BM229" s="184" t="s">
        <v>826</v>
      </c>
    </row>
    <row r="230" s="14" customFormat="1">
      <c r="A230" s="14"/>
      <c r="B230" s="194"/>
      <c r="C230" s="14"/>
      <c r="D230" s="187" t="s">
        <v>150</v>
      </c>
      <c r="E230" s="195" t="s">
        <v>1</v>
      </c>
      <c r="F230" s="196" t="s">
        <v>827</v>
      </c>
      <c r="G230" s="14"/>
      <c r="H230" s="197">
        <v>436.31999999999999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150</v>
      </c>
      <c r="AU230" s="195" t="s">
        <v>83</v>
      </c>
      <c r="AV230" s="14" t="s">
        <v>83</v>
      </c>
      <c r="AW230" s="14" t="s">
        <v>30</v>
      </c>
      <c r="AX230" s="14" t="s">
        <v>81</v>
      </c>
      <c r="AY230" s="195" t="s">
        <v>135</v>
      </c>
    </row>
    <row r="231" s="2" customFormat="1" ht="24.15" customHeight="1">
      <c r="A231" s="37"/>
      <c r="B231" s="171"/>
      <c r="C231" s="172" t="s">
        <v>363</v>
      </c>
      <c r="D231" s="172" t="s">
        <v>137</v>
      </c>
      <c r="E231" s="173" t="s">
        <v>313</v>
      </c>
      <c r="F231" s="174" t="s">
        <v>314</v>
      </c>
      <c r="G231" s="175" t="s">
        <v>163</v>
      </c>
      <c r="H231" s="176">
        <v>19.620000000000001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38</v>
      </c>
      <c r="O231" s="76"/>
      <c r="P231" s="182">
        <f>O231*H231</f>
        <v>0</v>
      </c>
      <c r="Q231" s="182">
        <v>2.2563399999999998</v>
      </c>
      <c r="R231" s="182">
        <f>Q231*H231</f>
        <v>44.269390799999996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141</v>
      </c>
      <c r="AT231" s="184" t="s">
        <v>137</v>
      </c>
      <c r="AU231" s="184" t="s">
        <v>83</v>
      </c>
      <c r="AY231" s="18" t="s">
        <v>135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81</v>
      </c>
      <c r="BK231" s="185">
        <f>ROUND(I231*H231,2)</f>
        <v>0</v>
      </c>
      <c r="BL231" s="18" t="s">
        <v>141</v>
      </c>
      <c r="BM231" s="184" t="s">
        <v>828</v>
      </c>
    </row>
    <row r="232" s="14" customFormat="1">
      <c r="A232" s="14"/>
      <c r="B232" s="194"/>
      <c r="C232" s="14"/>
      <c r="D232" s="187" t="s">
        <v>150</v>
      </c>
      <c r="E232" s="195" t="s">
        <v>1</v>
      </c>
      <c r="F232" s="196" t="s">
        <v>829</v>
      </c>
      <c r="G232" s="14"/>
      <c r="H232" s="197">
        <v>19.620000000000001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150</v>
      </c>
      <c r="AU232" s="195" t="s">
        <v>83</v>
      </c>
      <c r="AV232" s="14" t="s">
        <v>83</v>
      </c>
      <c r="AW232" s="14" t="s">
        <v>30</v>
      </c>
      <c r="AX232" s="14" t="s">
        <v>73</v>
      </c>
      <c r="AY232" s="195" t="s">
        <v>135</v>
      </c>
    </row>
    <row r="233" s="15" customFormat="1">
      <c r="A233" s="15"/>
      <c r="B233" s="202"/>
      <c r="C233" s="15"/>
      <c r="D233" s="187" t="s">
        <v>150</v>
      </c>
      <c r="E233" s="203" t="s">
        <v>1</v>
      </c>
      <c r="F233" s="204" t="s">
        <v>155</v>
      </c>
      <c r="G233" s="15"/>
      <c r="H233" s="205">
        <v>19.620000000000001</v>
      </c>
      <c r="I233" s="206"/>
      <c r="J233" s="15"/>
      <c r="K233" s="15"/>
      <c r="L233" s="202"/>
      <c r="M233" s="207"/>
      <c r="N233" s="208"/>
      <c r="O233" s="208"/>
      <c r="P233" s="208"/>
      <c r="Q233" s="208"/>
      <c r="R233" s="208"/>
      <c r="S233" s="208"/>
      <c r="T233" s="20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03" t="s">
        <v>150</v>
      </c>
      <c r="AU233" s="203" t="s">
        <v>83</v>
      </c>
      <c r="AV233" s="15" t="s">
        <v>141</v>
      </c>
      <c r="AW233" s="15" t="s">
        <v>30</v>
      </c>
      <c r="AX233" s="15" t="s">
        <v>81</v>
      </c>
      <c r="AY233" s="203" t="s">
        <v>135</v>
      </c>
    </row>
    <row r="234" s="2" customFormat="1" ht="24.15" customHeight="1">
      <c r="A234" s="37"/>
      <c r="B234" s="171"/>
      <c r="C234" s="172" t="s">
        <v>368</v>
      </c>
      <c r="D234" s="172" t="s">
        <v>137</v>
      </c>
      <c r="E234" s="173" t="s">
        <v>330</v>
      </c>
      <c r="F234" s="174" t="s">
        <v>331</v>
      </c>
      <c r="G234" s="175" t="s">
        <v>158</v>
      </c>
      <c r="H234" s="176">
        <v>104</v>
      </c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38</v>
      </c>
      <c r="O234" s="76"/>
      <c r="P234" s="182">
        <f>O234*H234</f>
        <v>0</v>
      </c>
      <c r="Q234" s="182">
        <v>0.13095999999999999</v>
      </c>
      <c r="R234" s="182">
        <f>Q234*H234</f>
        <v>13.61984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141</v>
      </c>
      <c r="AT234" s="184" t="s">
        <v>137</v>
      </c>
      <c r="AU234" s="184" t="s">
        <v>83</v>
      </c>
      <c r="AY234" s="18" t="s">
        <v>135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81</v>
      </c>
      <c r="BK234" s="185">
        <f>ROUND(I234*H234,2)</f>
        <v>0</v>
      </c>
      <c r="BL234" s="18" t="s">
        <v>141</v>
      </c>
      <c r="BM234" s="184" t="s">
        <v>830</v>
      </c>
    </row>
    <row r="235" s="2" customFormat="1" ht="14.4" customHeight="1">
      <c r="A235" s="37"/>
      <c r="B235" s="171"/>
      <c r="C235" s="210" t="s">
        <v>374</v>
      </c>
      <c r="D235" s="210" t="s">
        <v>237</v>
      </c>
      <c r="E235" s="211" t="s">
        <v>334</v>
      </c>
      <c r="F235" s="212" t="s">
        <v>335</v>
      </c>
      <c r="G235" s="213" t="s">
        <v>174</v>
      </c>
      <c r="H235" s="214">
        <v>105.04000000000001</v>
      </c>
      <c r="I235" s="215"/>
      <c r="J235" s="216">
        <f>ROUND(I235*H235,2)</f>
        <v>0</v>
      </c>
      <c r="K235" s="217"/>
      <c r="L235" s="218"/>
      <c r="M235" s="219" t="s">
        <v>1</v>
      </c>
      <c r="N235" s="220" t="s">
        <v>38</v>
      </c>
      <c r="O235" s="76"/>
      <c r="P235" s="182">
        <f>O235*H235</f>
        <v>0</v>
      </c>
      <c r="Q235" s="182">
        <v>0.068000000000000005</v>
      </c>
      <c r="R235" s="182">
        <f>Q235*H235</f>
        <v>7.1427200000000006</v>
      </c>
      <c r="S235" s="182">
        <v>0</v>
      </c>
      <c r="T235" s="18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4" t="s">
        <v>176</v>
      </c>
      <c r="AT235" s="184" t="s">
        <v>237</v>
      </c>
      <c r="AU235" s="184" t="s">
        <v>83</v>
      </c>
      <c r="AY235" s="18" t="s">
        <v>135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81</v>
      </c>
      <c r="BK235" s="185">
        <f>ROUND(I235*H235,2)</f>
        <v>0</v>
      </c>
      <c r="BL235" s="18" t="s">
        <v>141</v>
      </c>
      <c r="BM235" s="184" t="s">
        <v>831</v>
      </c>
    </row>
    <row r="236" s="14" customFormat="1">
      <c r="A236" s="14"/>
      <c r="B236" s="194"/>
      <c r="C236" s="14"/>
      <c r="D236" s="187" t="s">
        <v>150</v>
      </c>
      <c r="E236" s="195" t="s">
        <v>1</v>
      </c>
      <c r="F236" s="196" t="s">
        <v>832</v>
      </c>
      <c r="G236" s="14"/>
      <c r="H236" s="197">
        <v>105.04000000000001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150</v>
      </c>
      <c r="AU236" s="195" t="s">
        <v>83</v>
      </c>
      <c r="AV236" s="14" t="s">
        <v>83</v>
      </c>
      <c r="AW236" s="14" t="s">
        <v>30</v>
      </c>
      <c r="AX236" s="14" t="s">
        <v>81</v>
      </c>
      <c r="AY236" s="195" t="s">
        <v>135</v>
      </c>
    </row>
    <row r="237" s="2" customFormat="1" ht="14.4" customHeight="1">
      <c r="A237" s="37"/>
      <c r="B237" s="171"/>
      <c r="C237" s="210" t="s">
        <v>382</v>
      </c>
      <c r="D237" s="210" t="s">
        <v>237</v>
      </c>
      <c r="E237" s="211" t="s">
        <v>339</v>
      </c>
      <c r="F237" s="212" t="s">
        <v>340</v>
      </c>
      <c r="G237" s="213" t="s">
        <v>174</v>
      </c>
      <c r="H237" s="214">
        <v>210.08000000000001</v>
      </c>
      <c r="I237" s="215"/>
      <c r="J237" s="216">
        <f>ROUND(I237*H237,2)</f>
        <v>0</v>
      </c>
      <c r="K237" s="217"/>
      <c r="L237" s="218"/>
      <c r="M237" s="219" t="s">
        <v>1</v>
      </c>
      <c r="N237" s="220" t="s">
        <v>38</v>
      </c>
      <c r="O237" s="76"/>
      <c r="P237" s="182">
        <f>O237*H237</f>
        <v>0</v>
      </c>
      <c r="Q237" s="182">
        <v>0.010999999999999999</v>
      </c>
      <c r="R237" s="182">
        <f>Q237*H237</f>
        <v>2.31088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176</v>
      </c>
      <c r="AT237" s="184" t="s">
        <v>237</v>
      </c>
      <c r="AU237" s="184" t="s">
        <v>83</v>
      </c>
      <c r="AY237" s="18" t="s">
        <v>135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81</v>
      </c>
      <c r="BK237" s="185">
        <f>ROUND(I237*H237,2)</f>
        <v>0</v>
      </c>
      <c r="BL237" s="18" t="s">
        <v>141</v>
      </c>
      <c r="BM237" s="184" t="s">
        <v>833</v>
      </c>
    </row>
    <row r="238" s="14" customFormat="1">
      <c r="A238" s="14"/>
      <c r="B238" s="194"/>
      <c r="C238" s="14"/>
      <c r="D238" s="187" t="s">
        <v>150</v>
      </c>
      <c r="E238" s="195" t="s">
        <v>1</v>
      </c>
      <c r="F238" s="196" t="s">
        <v>834</v>
      </c>
      <c r="G238" s="14"/>
      <c r="H238" s="197">
        <v>210.08000000000001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150</v>
      </c>
      <c r="AU238" s="195" t="s">
        <v>83</v>
      </c>
      <c r="AV238" s="14" t="s">
        <v>83</v>
      </c>
      <c r="AW238" s="14" t="s">
        <v>30</v>
      </c>
      <c r="AX238" s="14" t="s">
        <v>81</v>
      </c>
      <c r="AY238" s="195" t="s">
        <v>135</v>
      </c>
    </row>
    <row r="239" s="2" customFormat="1" ht="24.15" customHeight="1">
      <c r="A239" s="37"/>
      <c r="B239" s="171"/>
      <c r="C239" s="172" t="s">
        <v>387</v>
      </c>
      <c r="D239" s="172" t="s">
        <v>137</v>
      </c>
      <c r="E239" s="173" t="s">
        <v>579</v>
      </c>
      <c r="F239" s="174" t="s">
        <v>580</v>
      </c>
      <c r="G239" s="175" t="s">
        <v>158</v>
      </c>
      <c r="H239" s="176">
        <v>9</v>
      </c>
      <c r="I239" s="177"/>
      <c r="J239" s="178">
        <f>ROUND(I239*H239,2)</f>
        <v>0</v>
      </c>
      <c r="K239" s="179"/>
      <c r="L239" s="38"/>
      <c r="M239" s="180" t="s">
        <v>1</v>
      </c>
      <c r="N239" s="181" t="s">
        <v>38</v>
      </c>
      <c r="O239" s="76"/>
      <c r="P239" s="182">
        <f>O239*H239</f>
        <v>0</v>
      </c>
      <c r="Q239" s="182">
        <v>0.29221000000000003</v>
      </c>
      <c r="R239" s="182">
        <f>Q239*H239</f>
        <v>2.6298900000000001</v>
      </c>
      <c r="S239" s="182">
        <v>0</v>
      </c>
      <c r="T239" s="18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4" t="s">
        <v>141</v>
      </c>
      <c r="AT239" s="184" t="s">
        <v>137</v>
      </c>
      <c r="AU239" s="184" t="s">
        <v>83</v>
      </c>
      <c r="AY239" s="18" t="s">
        <v>135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81</v>
      </c>
      <c r="BK239" s="185">
        <f>ROUND(I239*H239,2)</f>
        <v>0</v>
      </c>
      <c r="BL239" s="18" t="s">
        <v>141</v>
      </c>
      <c r="BM239" s="184" t="s">
        <v>835</v>
      </c>
    </row>
    <row r="240" s="2" customFormat="1" ht="49.05" customHeight="1">
      <c r="A240" s="37"/>
      <c r="B240" s="171"/>
      <c r="C240" s="210" t="s">
        <v>221</v>
      </c>
      <c r="D240" s="210" t="s">
        <v>237</v>
      </c>
      <c r="E240" s="211" t="s">
        <v>583</v>
      </c>
      <c r="F240" s="212" t="s">
        <v>584</v>
      </c>
      <c r="G240" s="213" t="s">
        <v>158</v>
      </c>
      <c r="H240" s="214">
        <v>9</v>
      </c>
      <c r="I240" s="215"/>
      <c r="J240" s="216">
        <f>ROUND(I240*H240,2)</f>
        <v>0</v>
      </c>
      <c r="K240" s="217"/>
      <c r="L240" s="218"/>
      <c r="M240" s="219" t="s">
        <v>1</v>
      </c>
      <c r="N240" s="220" t="s">
        <v>38</v>
      </c>
      <c r="O240" s="76"/>
      <c r="P240" s="182">
        <f>O240*H240</f>
        <v>0</v>
      </c>
      <c r="Q240" s="182">
        <v>0.016</v>
      </c>
      <c r="R240" s="182">
        <f>Q240*H240</f>
        <v>0.14400000000000002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176</v>
      </c>
      <c r="AT240" s="184" t="s">
        <v>237</v>
      </c>
      <c r="AU240" s="184" t="s">
        <v>83</v>
      </c>
      <c r="AY240" s="18" t="s">
        <v>135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81</v>
      </c>
      <c r="BK240" s="185">
        <f>ROUND(I240*H240,2)</f>
        <v>0</v>
      </c>
      <c r="BL240" s="18" t="s">
        <v>141</v>
      </c>
      <c r="BM240" s="184" t="s">
        <v>836</v>
      </c>
    </row>
    <row r="241" s="12" customFormat="1" ht="22.8" customHeight="1">
      <c r="A241" s="12"/>
      <c r="B241" s="158"/>
      <c r="C241" s="12"/>
      <c r="D241" s="159" t="s">
        <v>72</v>
      </c>
      <c r="E241" s="169" t="s">
        <v>343</v>
      </c>
      <c r="F241" s="169" t="s">
        <v>344</v>
      </c>
      <c r="G241" s="12"/>
      <c r="H241" s="12"/>
      <c r="I241" s="161"/>
      <c r="J241" s="170">
        <f>BK241</f>
        <v>0</v>
      </c>
      <c r="K241" s="12"/>
      <c r="L241" s="158"/>
      <c r="M241" s="163"/>
      <c r="N241" s="164"/>
      <c r="O241" s="164"/>
      <c r="P241" s="165">
        <f>SUM(P242:P249)</f>
        <v>0</v>
      </c>
      <c r="Q241" s="164"/>
      <c r="R241" s="165">
        <f>SUM(R242:R249)</f>
        <v>0</v>
      </c>
      <c r="S241" s="164"/>
      <c r="T241" s="166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9" t="s">
        <v>81</v>
      </c>
      <c r="AT241" s="167" t="s">
        <v>72</v>
      </c>
      <c r="AU241" s="167" t="s">
        <v>81</v>
      </c>
      <c r="AY241" s="159" t="s">
        <v>135</v>
      </c>
      <c r="BK241" s="168">
        <f>SUM(BK242:BK249)</f>
        <v>0</v>
      </c>
    </row>
    <row r="242" s="2" customFormat="1" ht="14.4" customHeight="1">
      <c r="A242" s="37"/>
      <c r="B242" s="171"/>
      <c r="C242" s="172" t="s">
        <v>397</v>
      </c>
      <c r="D242" s="172" t="s">
        <v>137</v>
      </c>
      <c r="E242" s="173" t="s">
        <v>346</v>
      </c>
      <c r="F242" s="174" t="s">
        <v>347</v>
      </c>
      <c r="G242" s="175" t="s">
        <v>198</v>
      </c>
      <c r="H242" s="176">
        <v>448.80500000000001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38</v>
      </c>
      <c r="O242" s="76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141</v>
      </c>
      <c r="AT242" s="184" t="s">
        <v>137</v>
      </c>
      <c r="AU242" s="184" t="s">
        <v>83</v>
      </c>
      <c r="AY242" s="18" t="s">
        <v>135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81</v>
      </c>
      <c r="BK242" s="185">
        <f>ROUND(I242*H242,2)</f>
        <v>0</v>
      </c>
      <c r="BL242" s="18" t="s">
        <v>141</v>
      </c>
      <c r="BM242" s="184" t="s">
        <v>837</v>
      </c>
    </row>
    <row r="243" s="2" customFormat="1" ht="24.15" customHeight="1">
      <c r="A243" s="37"/>
      <c r="B243" s="171"/>
      <c r="C243" s="172" t="s">
        <v>403</v>
      </c>
      <c r="D243" s="172" t="s">
        <v>137</v>
      </c>
      <c r="E243" s="173" t="s">
        <v>350</v>
      </c>
      <c r="F243" s="174" t="s">
        <v>351</v>
      </c>
      <c r="G243" s="175" t="s">
        <v>198</v>
      </c>
      <c r="H243" s="176">
        <v>4039.2449999999999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38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141</v>
      </c>
      <c r="AT243" s="184" t="s">
        <v>137</v>
      </c>
      <c r="AU243" s="184" t="s">
        <v>83</v>
      </c>
      <c r="AY243" s="18" t="s">
        <v>135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81</v>
      </c>
      <c r="BK243" s="185">
        <f>ROUND(I243*H243,2)</f>
        <v>0</v>
      </c>
      <c r="BL243" s="18" t="s">
        <v>141</v>
      </c>
      <c r="BM243" s="184" t="s">
        <v>838</v>
      </c>
    </row>
    <row r="244" s="14" customFormat="1">
      <c r="A244" s="14"/>
      <c r="B244" s="194"/>
      <c r="C244" s="14"/>
      <c r="D244" s="187" t="s">
        <v>150</v>
      </c>
      <c r="E244" s="14"/>
      <c r="F244" s="196" t="s">
        <v>839</v>
      </c>
      <c r="G244" s="14"/>
      <c r="H244" s="197">
        <v>4039.2449999999999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150</v>
      </c>
      <c r="AU244" s="195" t="s">
        <v>83</v>
      </c>
      <c r="AV244" s="14" t="s">
        <v>83</v>
      </c>
      <c r="AW244" s="14" t="s">
        <v>3</v>
      </c>
      <c r="AX244" s="14" t="s">
        <v>81</v>
      </c>
      <c r="AY244" s="195" t="s">
        <v>135</v>
      </c>
    </row>
    <row r="245" s="2" customFormat="1" ht="24.15" customHeight="1">
      <c r="A245" s="37"/>
      <c r="B245" s="171"/>
      <c r="C245" s="172" t="s">
        <v>407</v>
      </c>
      <c r="D245" s="172" t="s">
        <v>137</v>
      </c>
      <c r="E245" s="173" t="s">
        <v>355</v>
      </c>
      <c r="F245" s="174" t="s">
        <v>356</v>
      </c>
      <c r="G245" s="175" t="s">
        <v>198</v>
      </c>
      <c r="H245" s="176">
        <v>448.80500000000001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38</v>
      </c>
      <c r="O245" s="7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141</v>
      </c>
      <c r="AT245" s="184" t="s">
        <v>137</v>
      </c>
      <c r="AU245" s="184" t="s">
        <v>83</v>
      </c>
      <c r="AY245" s="18" t="s">
        <v>135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81</v>
      </c>
      <c r="BK245" s="185">
        <f>ROUND(I245*H245,2)</f>
        <v>0</v>
      </c>
      <c r="BL245" s="18" t="s">
        <v>141</v>
      </c>
      <c r="BM245" s="184" t="s">
        <v>840</v>
      </c>
    </row>
    <row r="246" s="2" customFormat="1" ht="24.15" customHeight="1">
      <c r="A246" s="37"/>
      <c r="B246" s="171"/>
      <c r="C246" s="172" t="s">
        <v>411</v>
      </c>
      <c r="D246" s="172" t="s">
        <v>137</v>
      </c>
      <c r="E246" s="173" t="s">
        <v>359</v>
      </c>
      <c r="F246" s="174" t="s">
        <v>360</v>
      </c>
      <c r="G246" s="175" t="s">
        <v>198</v>
      </c>
      <c r="H246" s="176">
        <v>278.86500000000001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38</v>
      </c>
      <c r="O246" s="76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141</v>
      </c>
      <c r="AT246" s="184" t="s">
        <v>137</v>
      </c>
      <c r="AU246" s="184" t="s">
        <v>83</v>
      </c>
      <c r="AY246" s="18" t="s">
        <v>135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81</v>
      </c>
      <c r="BK246" s="185">
        <f>ROUND(I246*H246,2)</f>
        <v>0</v>
      </c>
      <c r="BL246" s="18" t="s">
        <v>141</v>
      </c>
      <c r="BM246" s="184" t="s">
        <v>841</v>
      </c>
    </row>
    <row r="247" s="14" customFormat="1">
      <c r="A247" s="14"/>
      <c r="B247" s="194"/>
      <c r="C247" s="14"/>
      <c r="D247" s="187" t="s">
        <v>150</v>
      </c>
      <c r="E247" s="195" t="s">
        <v>1</v>
      </c>
      <c r="F247" s="196" t="s">
        <v>842</v>
      </c>
      <c r="G247" s="14"/>
      <c r="H247" s="197">
        <v>278.86500000000001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150</v>
      </c>
      <c r="AU247" s="195" t="s">
        <v>83</v>
      </c>
      <c r="AV247" s="14" t="s">
        <v>83</v>
      </c>
      <c r="AW247" s="14" t="s">
        <v>30</v>
      </c>
      <c r="AX247" s="14" t="s">
        <v>81</v>
      </c>
      <c r="AY247" s="195" t="s">
        <v>135</v>
      </c>
    </row>
    <row r="248" s="2" customFormat="1" ht="24.15" customHeight="1">
      <c r="A248" s="37"/>
      <c r="B248" s="171"/>
      <c r="C248" s="172" t="s">
        <v>415</v>
      </c>
      <c r="D248" s="172" t="s">
        <v>137</v>
      </c>
      <c r="E248" s="173" t="s">
        <v>369</v>
      </c>
      <c r="F248" s="174" t="s">
        <v>197</v>
      </c>
      <c r="G248" s="175" t="s">
        <v>198</v>
      </c>
      <c r="H248" s="176">
        <v>169.94</v>
      </c>
      <c r="I248" s="177"/>
      <c r="J248" s="178">
        <f>ROUND(I248*H248,2)</f>
        <v>0</v>
      </c>
      <c r="K248" s="179"/>
      <c r="L248" s="38"/>
      <c r="M248" s="180" t="s">
        <v>1</v>
      </c>
      <c r="N248" s="181" t="s">
        <v>38</v>
      </c>
      <c r="O248" s="76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141</v>
      </c>
      <c r="AT248" s="184" t="s">
        <v>137</v>
      </c>
      <c r="AU248" s="184" t="s">
        <v>83</v>
      </c>
      <c r="AY248" s="18" t="s">
        <v>135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81</v>
      </c>
      <c r="BK248" s="185">
        <f>ROUND(I248*H248,2)</f>
        <v>0</v>
      </c>
      <c r="BL248" s="18" t="s">
        <v>141</v>
      </c>
      <c r="BM248" s="184" t="s">
        <v>843</v>
      </c>
    </row>
    <row r="249" s="14" customFormat="1">
      <c r="A249" s="14"/>
      <c r="B249" s="194"/>
      <c r="C249" s="14"/>
      <c r="D249" s="187" t="s">
        <v>150</v>
      </c>
      <c r="E249" s="195" t="s">
        <v>1</v>
      </c>
      <c r="F249" s="196" t="s">
        <v>844</v>
      </c>
      <c r="G249" s="14"/>
      <c r="H249" s="197">
        <v>169.94</v>
      </c>
      <c r="I249" s="198"/>
      <c r="J249" s="14"/>
      <c r="K249" s="14"/>
      <c r="L249" s="194"/>
      <c r="M249" s="199"/>
      <c r="N249" s="200"/>
      <c r="O249" s="200"/>
      <c r="P249" s="200"/>
      <c r="Q249" s="200"/>
      <c r="R249" s="200"/>
      <c r="S249" s="200"/>
      <c r="T249" s="20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5" t="s">
        <v>150</v>
      </c>
      <c r="AU249" s="195" t="s">
        <v>83</v>
      </c>
      <c r="AV249" s="14" t="s">
        <v>83</v>
      </c>
      <c r="AW249" s="14" t="s">
        <v>30</v>
      </c>
      <c r="AX249" s="14" t="s">
        <v>81</v>
      </c>
      <c r="AY249" s="195" t="s">
        <v>135</v>
      </c>
    </row>
    <row r="250" s="12" customFormat="1" ht="22.8" customHeight="1">
      <c r="A250" s="12"/>
      <c r="B250" s="158"/>
      <c r="C250" s="12"/>
      <c r="D250" s="159" t="s">
        <v>72</v>
      </c>
      <c r="E250" s="169" t="s">
        <v>372</v>
      </c>
      <c r="F250" s="169" t="s">
        <v>373</v>
      </c>
      <c r="G250" s="12"/>
      <c r="H250" s="12"/>
      <c r="I250" s="161"/>
      <c r="J250" s="170">
        <f>BK250</f>
        <v>0</v>
      </c>
      <c r="K250" s="12"/>
      <c r="L250" s="158"/>
      <c r="M250" s="163"/>
      <c r="N250" s="164"/>
      <c r="O250" s="164"/>
      <c r="P250" s="165">
        <f>P251</f>
        <v>0</v>
      </c>
      <c r="Q250" s="164"/>
      <c r="R250" s="165">
        <f>R251</f>
        <v>0</v>
      </c>
      <c r="S250" s="164"/>
      <c r="T250" s="166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9" t="s">
        <v>81</v>
      </c>
      <c r="AT250" s="167" t="s">
        <v>72</v>
      </c>
      <c r="AU250" s="167" t="s">
        <v>81</v>
      </c>
      <c r="AY250" s="159" t="s">
        <v>135</v>
      </c>
      <c r="BK250" s="168">
        <f>BK251</f>
        <v>0</v>
      </c>
    </row>
    <row r="251" s="2" customFormat="1" ht="24.15" customHeight="1">
      <c r="A251" s="37"/>
      <c r="B251" s="171"/>
      <c r="C251" s="172" t="s">
        <v>419</v>
      </c>
      <c r="D251" s="172" t="s">
        <v>137</v>
      </c>
      <c r="E251" s="173" t="s">
        <v>375</v>
      </c>
      <c r="F251" s="174" t="s">
        <v>376</v>
      </c>
      <c r="G251" s="175" t="s">
        <v>198</v>
      </c>
      <c r="H251" s="176">
        <v>314.88600000000002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38</v>
      </c>
      <c r="O251" s="76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141</v>
      </c>
      <c r="AT251" s="184" t="s">
        <v>137</v>
      </c>
      <c r="AU251" s="184" t="s">
        <v>83</v>
      </c>
      <c r="AY251" s="18" t="s">
        <v>135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81</v>
      </c>
      <c r="BK251" s="185">
        <f>ROUND(I251*H251,2)</f>
        <v>0</v>
      </c>
      <c r="BL251" s="18" t="s">
        <v>141</v>
      </c>
      <c r="BM251" s="184" t="s">
        <v>845</v>
      </c>
    </row>
    <row r="252" s="12" customFormat="1" ht="25.92" customHeight="1">
      <c r="A252" s="12"/>
      <c r="B252" s="158"/>
      <c r="C252" s="12"/>
      <c r="D252" s="159" t="s">
        <v>72</v>
      </c>
      <c r="E252" s="160" t="s">
        <v>378</v>
      </c>
      <c r="F252" s="160" t="s">
        <v>379</v>
      </c>
      <c r="G252" s="12"/>
      <c r="H252" s="12"/>
      <c r="I252" s="161"/>
      <c r="J252" s="162">
        <f>BK252</f>
        <v>0</v>
      </c>
      <c r="K252" s="12"/>
      <c r="L252" s="158"/>
      <c r="M252" s="163"/>
      <c r="N252" s="164"/>
      <c r="O252" s="164"/>
      <c r="P252" s="165">
        <f>P253</f>
        <v>0</v>
      </c>
      <c r="Q252" s="164"/>
      <c r="R252" s="165">
        <f>R253</f>
        <v>0.08052200000000001</v>
      </c>
      <c r="S252" s="164"/>
      <c r="T252" s="166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9" t="s">
        <v>83</v>
      </c>
      <c r="AT252" s="167" t="s">
        <v>72</v>
      </c>
      <c r="AU252" s="167" t="s">
        <v>73</v>
      </c>
      <c r="AY252" s="159" t="s">
        <v>135</v>
      </c>
      <c r="BK252" s="168">
        <f>BK253</f>
        <v>0</v>
      </c>
    </row>
    <row r="253" s="12" customFormat="1" ht="22.8" customHeight="1">
      <c r="A253" s="12"/>
      <c r="B253" s="158"/>
      <c r="C253" s="12"/>
      <c r="D253" s="159" t="s">
        <v>72</v>
      </c>
      <c r="E253" s="169" t="s">
        <v>380</v>
      </c>
      <c r="F253" s="169" t="s">
        <v>381</v>
      </c>
      <c r="G253" s="12"/>
      <c r="H253" s="12"/>
      <c r="I253" s="161"/>
      <c r="J253" s="170">
        <f>BK253</f>
        <v>0</v>
      </c>
      <c r="K253" s="12"/>
      <c r="L253" s="158"/>
      <c r="M253" s="163"/>
      <c r="N253" s="164"/>
      <c r="O253" s="164"/>
      <c r="P253" s="165">
        <f>SUM(P254:P257)</f>
        <v>0</v>
      </c>
      <c r="Q253" s="164"/>
      <c r="R253" s="165">
        <f>SUM(R254:R257)</f>
        <v>0.08052200000000001</v>
      </c>
      <c r="S253" s="164"/>
      <c r="T253" s="166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9" t="s">
        <v>83</v>
      </c>
      <c r="AT253" s="167" t="s">
        <v>72</v>
      </c>
      <c r="AU253" s="167" t="s">
        <v>81</v>
      </c>
      <c r="AY253" s="159" t="s">
        <v>135</v>
      </c>
      <c r="BK253" s="168">
        <f>SUM(BK254:BK257)</f>
        <v>0</v>
      </c>
    </row>
    <row r="254" s="2" customFormat="1" ht="24.15" customHeight="1">
      <c r="A254" s="37"/>
      <c r="B254" s="171"/>
      <c r="C254" s="172" t="s">
        <v>423</v>
      </c>
      <c r="D254" s="172" t="s">
        <v>137</v>
      </c>
      <c r="E254" s="173" t="s">
        <v>383</v>
      </c>
      <c r="F254" s="174" t="s">
        <v>384</v>
      </c>
      <c r="G254" s="175" t="s">
        <v>140</v>
      </c>
      <c r="H254" s="176">
        <v>91.001000000000005</v>
      </c>
      <c r="I254" s="177"/>
      <c r="J254" s="178">
        <f>ROUND(I254*H254,2)</f>
        <v>0</v>
      </c>
      <c r="K254" s="179"/>
      <c r="L254" s="38"/>
      <c r="M254" s="180" t="s">
        <v>1</v>
      </c>
      <c r="N254" s="181" t="s">
        <v>38</v>
      </c>
      <c r="O254" s="76"/>
      <c r="P254" s="182">
        <f>O254*H254</f>
        <v>0</v>
      </c>
      <c r="Q254" s="182">
        <v>0.00040000000000000002</v>
      </c>
      <c r="R254" s="182">
        <f>Q254*H254</f>
        <v>0.036400400000000006</v>
      </c>
      <c r="S254" s="182">
        <v>0</v>
      </c>
      <c r="T254" s="18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4" t="s">
        <v>224</v>
      </c>
      <c r="AT254" s="184" t="s">
        <v>137</v>
      </c>
      <c r="AU254" s="184" t="s">
        <v>83</v>
      </c>
      <c r="AY254" s="18" t="s">
        <v>135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81</v>
      </c>
      <c r="BK254" s="185">
        <f>ROUND(I254*H254,2)</f>
        <v>0</v>
      </c>
      <c r="BL254" s="18" t="s">
        <v>224</v>
      </c>
      <c r="BM254" s="184" t="s">
        <v>846</v>
      </c>
    </row>
    <row r="255" s="14" customFormat="1">
      <c r="A255" s="14"/>
      <c r="B255" s="194"/>
      <c r="C255" s="14"/>
      <c r="D255" s="187" t="s">
        <v>150</v>
      </c>
      <c r="E255" s="195" t="s">
        <v>1</v>
      </c>
      <c r="F255" s="196" t="s">
        <v>847</v>
      </c>
      <c r="G255" s="14"/>
      <c r="H255" s="197">
        <v>91.001000000000005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150</v>
      </c>
      <c r="AU255" s="195" t="s">
        <v>83</v>
      </c>
      <c r="AV255" s="14" t="s">
        <v>83</v>
      </c>
      <c r="AW255" s="14" t="s">
        <v>30</v>
      </c>
      <c r="AX255" s="14" t="s">
        <v>81</v>
      </c>
      <c r="AY255" s="195" t="s">
        <v>135</v>
      </c>
    </row>
    <row r="256" s="2" customFormat="1" ht="24.15" customHeight="1">
      <c r="A256" s="37"/>
      <c r="B256" s="171"/>
      <c r="C256" s="172" t="s">
        <v>582</v>
      </c>
      <c r="D256" s="172" t="s">
        <v>137</v>
      </c>
      <c r="E256" s="173" t="s">
        <v>388</v>
      </c>
      <c r="F256" s="174" t="s">
        <v>389</v>
      </c>
      <c r="G256" s="175" t="s">
        <v>158</v>
      </c>
      <c r="H256" s="176">
        <v>275.75999999999999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38</v>
      </c>
      <c r="O256" s="76"/>
      <c r="P256" s="182">
        <f>O256*H256</f>
        <v>0</v>
      </c>
      <c r="Q256" s="182">
        <v>0.00016000000000000001</v>
      </c>
      <c r="R256" s="182">
        <f>Q256*H256</f>
        <v>0.044121600000000004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224</v>
      </c>
      <c r="AT256" s="184" t="s">
        <v>137</v>
      </c>
      <c r="AU256" s="184" t="s">
        <v>83</v>
      </c>
      <c r="AY256" s="18" t="s">
        <v>135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81</v>
      </c>
      <c r="BK256" s="185">
        <f>ROUND(I256*H256,2)</f>
        <v>0</v>
      </c>
      <c r="BL256" s="18" t="s">
        <v>224</v>
      </c>
      <c r="BM256" s="184" t="s">
        <v>848</v>
      </c>
    </row>
    <row r="257" s="2" customFormat="1" ht="24.15" customHeight="1">
      <c r="A257" s="37"/>
      <c r="B257" s="171"/>
      <c r="C257" s="172" t="s">
        <v>849</v>
      </c>
      <c r="D257" s="172" t="s">
        <v>137</v>
      </c>
      <c r="E257" s="173" t="s">
        <v>391</v>
      </c>
      <c r="F257" s="174" t="s">
        <v>392</v>
      </c>
      <c r="G257" s="175" t="s">
        <v>198</v>
      </c>
      <c r="H257" s="176">
        <v>0.081000000000000003</v>
      </c>
      <c r="I257" s="177"/>
      <c r="J257" s="178">
        <f>ROUND(I257*H257,2)</f>
        <v>0</v>
      </c>
      <c r="K257" s="179"/>
      <c r="L257" s="38"/>
      <c r="M257" s="180" t="s">
        <v>1</v>
      </c>
      <c r="N257" s="181" t="s">
        <v>38</v>
      </c>
      <c r="O257" s="76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224</v>
      </c>
      <c r="AT257" s="184" t="s">
        <v>137</v>
      </c>
      <c r="AU257" s="184" t="s">
        <v>83</v>
      </c>
      <c r="AY257" s="18" t="s">
        <v>135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81</v>
      </c>
      <c r="BK257" s="185">
        <f>ROUND(I257*H257,2)</f>
        <v>0</v>
      </c>
      <c r="BL257" s="18" t="s">
        <v>224</v>
      </c>
      <c r="BM257" s="184" t="s">
        <v>850</v>
      </c>
    </row>
    <row r="258" s="12" customFormat="1" ht="25.92" customHeight="1">
      <c r="A258" s="12"/>
      <c r="B258" s="158"/>
      <c r="C258" s="12"/>
      <c r="D258" s="159" t="s">
        <v>72</v>
      </c>
      <c r="E258" s="160" t="s">
        <v>394</v>
      </c>
      <c r="F258" s="160" t="s">
        <v>395</v>
      </c>
      <c r="G258" s="12"/>
      <c r="H258" s="12"/>
      <c r="I258" s="161"/>
      <c r="J258" s="162">
        <f>BK258</f>
        <v>0</v>
      </c>
      <c r="K258" s="12"/>
      <c r="L258" s="158"/>
      <c r="M258" s="163"/>
      <c r="N258" s="164"/>
      <c r="O258" s="164"/>
      <c r="P258" s="165">
        <f>P259</f>
        <v>0</v>
      </c>
      <c r="Q258" s="164"/>
      <c r="R258" s="165">
        <f>R259</f>
        <v>0</v>
      </c>
      <c r="S258" s="164"/>
      <c r="T258" s="166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9" t="s">
        <v>160</v>
      </c>
      <c r="AT258" s="167" t="s">
        <v>72</v>
      </c>
      <c r="AU258" s="167" t="s">
        <v>73</v>
      </c>
      <c r="AY258" s="159" t="s">
        <v>135</v>
      </c>
      <c r="BK258" s="168">
        <f>BK259</f>
        <v>0</v>
      </c>
    </row>
    <row r="259" s="12" customFormat="1" ht="22.8" customHeight="1">
      <c r="A259" s="12"/>
      <c r="B259" s="158"/>
      <c r="C259" s="12"/>
      <c r="D259" s="159" t="s">
        <v>72</v>
      </c>
      <c r="E259" s="169" t="s">
        <v>396</v>
      </c>
      <c r="F259" s="169" t="s">
        <v>395</v>
      </c>
      <c r="G259" s="12"/>
      <c r="H259" s="12"/>
      <c r="I259" s="161"/>
      <c r="J259" s="170">
        <f>BK259</f>
        <v>0</v>
      </c>
      <c r="K259" s="12"/>
      <c r="L259" s="158"/>
      <c r="M259" s="163"/>
      <c r="N259" s="164"/>
      <c r="O259" s="164"/>
      <c r="P259" s="165">
        <f>SUM(P260:P266)</f>
        <v>0</v>
      </c>
      <c r="Q259" s="164"/>
      <c r="R259" s="165">
        <f>SUM(R260:R266)</f>
        <v>0</v>
      </c>
      <c r="S259" s="164"/>
      <c r="T259" s="166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9" t="s">
        <v>160</v>
      </c>
      <c r="AT259" s="167" t="s">
        <v>72</v>
      </c>
      <c r="AU259" s="167" t="s">
        <v>81</v>
      </c>
      <c r="AY259" s="159" t="s">
        <v>135</v>
      </c>
      <c r="BK259" s="168">
        <f>SUM(BK260:BK266)</f>
        <v>0</v>
      </c>
    </row>
    <row r="260" s="2" customFormat="1" ht="37.8" customHeight="1">
      <c r="A260" s="37"/>
      <c r="B260" s="171"/>
      <c r="C260" s="172" t="s">
        <v>851</v>
      </c>
      <c r="D260" s="172" t="s">
        <v>137</v>
      </c>
      <c r="E260" s="173" t="s">
        <v>398</v>
      </c>
      <c r="F260" s="174" t="s">
        <v>399</v>
      </c>
      <c r="G260" s="175" t="s">
        <v>400</v>
      </c>
      <c r="H260" s="176">
        <v>1</v>
      </c>
      <c r="I260" s="177"/>
      <c r="J260" s="178">
        <f>ROUND(I260*H260,2)</f>
        <v>0</v>
      </c>
      <c r="K260" s="179"/>
      <c r="L260" s="38"/>
      <c r="M260" s="180" t="s">
        <v>1</v>
      </c>
      <c r="N260" s="181" t="s">
        <v>38</v>
      </c>
      <c r="O260" s="76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4" t="s">
        <v>401</v>
      </c>
      <c r="AT260" s="184" t="s">
        <v>137</v>
      </c>
      <c r="AU260" s="184" t="s">
        <v>83</v>
      </c>
      <c r="AY260" s="18" t="s">
        <v>135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81</v>
      </c>
      <c r="BK260" s="185">
        <f>ROUND(I260*H260,2)</f>
        <v>0</v>
      </c>
      <c r="BL260" s="18" t="s">
        <v>401</v>
      </c>
      <c r="BM260" s="184" t="s">
        <v>852</v>
      </c>
    </row>
    <row r="261" s="2" customFormat="1" ht="14.4" customHeight="1">
      <c r="A261" s="37"/>
      <c r="B261" s="171"/>
      <c r="C261" s="172" t="s">
        <v>853</v>
      </c>
      <c r="D261" s="172" t="s">
        <v>137</v>
      </c>
      <c r="E261" s="173" t="s">
        <v>404</v>
      </c>
      <c r="F261" s="174" t="s">
        <v>405</v>
      </c>
      <c r="G261" s="175" t="s">
        <v>400</v>
      </c>
      <c r="H261" s="176">
        <v>1</v>
      </c>
      <c r="I261" s="177"/>
      <c r="J261" s="178">
        <f>ROUND(I261*H261,2)</f>
        <v>0</v>
      </c>
      <c r="K261" s="179"/>
      <c r="L261" s="38"/>
      <c r="M261" s="180" t="s">
        <v>1</v>
      </c>
      <c r="N261" s="181" t="s">
        <v>38</v>
      </c>
      <c r="O261" s="76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4" t="s">
        <v>401</v>
      </c>
      <c r="AT261" s="184" t="s">
        <v>137</v>
      </c>
      <c r="AU261" s="184" t="s">
        <v>83</v>
      </c>
      <c r="AY261" s="18" t="s">
        <v>135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8" t="s">
        <v>81</v>
      </c>
      <c r="BK261" s="185">
        <f>ROUND(I261*H261,2)</f>
        <v>0</v>
      </c>
      <c r="BL261" s="18" t="s">
        <v>401</v>
      </c>
      <c r="BM261" s="184" t="s">
        <v>854</v>
      </c>
    </row>
    <row r="262" s="2" customFormat="1" ht="24.15" customHeight="1">
      <c r="A262" s="37"/>
      <c r="B262" s="171"/>
      <c r="C262" s="172" t="s">
        <v>855</v>
      </c>
      <c r="D262" s="172" t="s">
        <v>137</v>
      </c>
      <c r="E262" s="173" t="s">
        <v>408</v>
      </c>
      <c r="F262" s="174" t="s">
        <v>409</v>
      </c>
      <c r="G262" s="175" t="s">
        <v>400</v>
      </c>
      <c r="H262" s="176">
        <v>1</v>
      </c>
      <c r="I262" s="177"/>
      <c r="J262" s="178">
        <f>ROUND(I262*H262,2)</f>
        <v>0</v>
      </c>
      <c r="K262" s="179"/>
      <c r="L262" s="38"/>
      <c r="M262" s="180" t="s">
        <v>1</v>
      </c>
      <c r="N262" s="181" t="s">
        <v>38</v>
      </c>
      <c r="O262" s="76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4" t="s">
        <v>401</v>
      </c>
      <c r="AT262" s="184" t="s">
        <v>137</v>
      </c>
      <c r="AU262" s="184" t="s">
        <v>83</v>
      </c>
      <c r="AY262" s="18" t="s">
        <v>135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81</v>
      </c>
      <c r="BK262" s="185">
        <f>ROUND(I262*H262,2)</f>
        <v>0</v>
      </c>
      <c r="BL262" s="18" t="s">
        <v>401</v>
      </c>
      <c r="BM262" s="184" t="s">
        <v>856</v>
      </c>
    </row>
    <row r="263" s="2" customFormat="1" ht="14.4" customHeight="1">
      <c r="A263" s="37"/>
      <c r="B263" s="171"/>
      <c r="C263" s="172" t="s">
        <v>857</v>
      </c>
      <c r="D263" s="172" t="s">
        <v>137</v>
      </c>
      <c r="E263" s="173" t="s">
        <v>412</v>
      </c>
      <c r="F263" s="174" t="s">
        <v>413</v>
      </c>
      <c r="G263" s="175" t="s">
        <v>400</v>
      </c>
      <c r="H263" s="176">
        <v>1</v>
      </c>
      <c r="I263" s="177"/>
      <c r="J263" s="178">
        <f>ROUND(I263*H263,2)</f>
        <v>0</v>
      </c>
      <c r="K263" s="179"/>
      <c r="L263" s="38"/>
      <c r="M263" s="180" t="s">
        <v>1</v>
      </c>
      <c r="N263" s="181" t="s">
        <v>38</v>
      </c>
      <c r="O263" s="76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4" t="s">
        <v>401</v>
      </c>
      <c r="AT263" s="184" t="s">
        <v>137</v>
      </c>
      <c r="AU263" s="184" t="s">
        <v>83</v>
      </c>
      <c r="AY263" s="18" t="s">
        <v>135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81</v>
      </c>
      <c r="BK263" s="185">
        <f>ROUND(I263*H263,2)</f>
        <v>0</v>
      </c>
      <c r="BL263" s="18" t="s">
        <v>401</v>
      </c>
      <c r="BM263" s="184" t="s">
        <v>858</v>
      </c>
    </row>
    <row r="264" s="2" customFormat="1" ht="14.4" customHeight="1">
      <c r="A264" s="37"/>
      <c r="B264" s="171"/>
      <c r="C264" s="172" t="s">
        <v>859</v>
      </c>
      <c r="D264" s="172" t="s">
        <v>137</v>
      </c>
      <c r="E264" s="173" t="s">
        <v>416</v>
      </c>
      <c r="F264" s="174" t="s">
        <v>417</v>
      </c>
      <c r="G264" s="175" t="s">
        <v>400</v>
      </c>
      <c r="H264" s="176">
        <v>1</v>
      </c>
      <c r="I264" s="177"/>
      <c r="J264" s="178">
        <f>ROUND(I264*H264,2)</f>
        <v>0</v>
      </c>
      <c r="K264" s="179"/>
      <c r="L264" s="38"/>
      <c r="M264" s="180" t="s">
        <v>1</v>
      </c>
      <c r="N264" s="181" t="s">
        <v>38</v>
      </c>
      <c r="O264" s="76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4" t="s">
        <v>401</v>
      </c>
      <c r="AT264" s="184" t="s">
        <v>137</v>
      </c>
      <c r="AU264" s="184" t="s">
        <v>83</v>
      </c>
      <c r="AY264" s="18" t="s">
        <v>135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81</v>
      </c>
      <c r="BK264" s="185">
        <f>ROUND(I264*H264,2)</f>
        <v>0</v>
      </c>
      <c r="BL264" s="18" t="s">
        <v>401</v>
      </c>
      <c r="BM264" s="184" t="s">
        <v>860</v>
      </c>
    </row>
    <row r="265" s="2" customFormat="1" ht="14.4" customHeight="1">
      <c r="A265" s="37"/>
      <c r="B265" s="171"/>
      <c r="C265" s="172" t="s">
        <v>861</v>
      </c>
      <c r="D265" s="172" t="s">
        <v>137</v>
      </c>
      <c r="E265" s="173" t="s">
        <v>420</v>
      </c>
      <c r="F265" s="174" t="s">
        <v>421</v>
      </c>
      <c r="G265" s="175" t="s">
        <v>400</v>
      </c>
      <c r="H265" s="176">
        <v>1</v>
      </c>
      <c r="I265" s="177"/>
      <c r="J265" s="178">
        <f>ROUND(I265*H265,2)</f>
        <v>0</v>
      </c>
      <c r="K265" s="179"/>
      <c r="L265" s="38"/>
      <c r="M265" s="180" t="s">
        <v>1</v>
      </c>
      <c r="N265" s="181" t="s">
        <v>38</v>
      </c>
      <c r="O265" s="76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4" t="s">
        <v>401</v>
      </c>
      <c r="AT265" s="184" t="s">
        <v>137</v>
      </c>
      <c r="AU265" s="184" t="s">
        <v>83</v>
      </c>
      <c r="AY265" s="18" t="s">
        <v>135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81</v>
      </c>
      <c r="BK265" s="185">
        <f>ROUND(I265*H265,2)</f>
        <v>0</v>
      </c>
      <c r="BL265" s="18" t="s">
        <v>401</v>
      </c>
      <c r="BM265" s="184" t="s">
        <v>862</v>
      </c>
    </row>
    <row r="266" s="2" customFormat="1" ht="14.4" customHeight="1">
      <c r="A266" s="37"/>
      <c r="B266" s="171"/>
      <c r="C266" s="172" t="s">
        <v>863</v>
      </c>
      <c r="D266" s="172" t="s">
        <v>137</v>
      </c>
      <c r="E266" s="173" t="s">
        <v>424</v>
      </c>
      <c r="F266" s="174" t="s">
        <v>425</v>
      </c>
      <c r="G266" s="175" t="s">
        <v>400</v>
      </c>
      <c r="H266" s="176">
        <v>1</v>
      </c>
      <c r="I266" s="177"/>
      <c r="J266" s="178">
        <f>ROUND(I266*H266,2)</f>
        <v>0</v>
      </c>
      <c r="K266" s="179"/>
      <c r="L266" s="38"/>
      <c r="M266" s="221" t="s">
        <v>1</v>
      </c>
      <c r="N266" s="222" t="s">
        <v>38</v>
      </c>
      <c r="O266" s="223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4" t="s">
        <v>401</v>
      </c>
      <c r="AT266" s="184" t="s">
        <v>137</v>
      </c>
      <c r="AU266" s="184" t="s">
        <v>83</v>
      </c>
      <c r="AY266" s="18" t="s">
        <v>135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8" t="s">
        <v>81</v>
      </c>
      <c r="BK266" s="185">
        <f>ROUND(I266*H266,2)</f>
        <v>0</v>
      </c>
      <c r="BL266" s="18" t="s">
        <v>401</v>
      </c>
      <c r="BM266" s="184" t="s">
        <v>864</v>
      </c>
    </row>
    <row r="267" s="2" customFormat="1" ht="6.96" customHeight="1">
      <c r="A267" s="37"/>
      <c r="B267" s="59"/>
      <c r="C267" s="60"/>
      <c r="D267" s="60"/>
      <c r="E267" s="60"/>
      <c r="F267" s="60"/>
      <c r="G267" s="60"/>
      <c r="H267" s="60"/>
      <c r="I267" s="60"/>
      <c r="J267" s="60"/>
      <c r="K267" s="60"/>
      <c r="L267" s="38"/>
      <c r="M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</row>
  </sheetData>
  <autoFilter ref="C129:K26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2021-05-11T06:10:06Z</dcterms:created>
  <dcterms:modified xsi:type="dcterms:W3CDTF">2021-05-11T06:10:11Z</dcterms:modified>
</cp:coreProperties>
</file>